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etorka\Skýrslugerð\Tölfræði\Tölfræði á vef\Myndir og gögn á vef\04-2022\sms-\"/>
    </mc:Choice>
  </mc:AlternateContent>
  <xr:revisionPtr revIDLastSave="0" documentId="13_ncr:1_{C176F206-90F7-4FDC-B349-F0A78371D242}" xr6:coauthVersionLast="47" xr6:coauthVersionMax="47" xr10:uidLastSave="{00000000-0000-0000-0000-000000000000}"/>
  <bookViews>
    <workbookView xWindow="-25710" yWindow="4160" windowWidth="25820" windowHeight="14020" xr2:uid="{7332B2F3-13B4-42BF-89A4-E81A804B3E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" l="1"/>
  <c r="G33" i="1" l="1"/>
  <c r="D91" i="1"/>
  <c r="J163" i="1"/>
  <c r="F162" i="1"/>
  <c r="G180" i="1"/>
  <c r="O163" i="1"/>
  <c r="K163" i="1"/>
  <c r="L163" i="1"/>
  <c r="M163" i="1"/>
  <c r="N163" i="1"/>
  <c r="B163" i="1"/>
  <c r="C163" i="1"/>
  <c r="D163" i="1"/>
  <c r="E163" i="1"/>
  <c r="F163" i="1"/>
  <c r="K144" i="1"/>
  <c r="L144" i="1"/>
  <c r="M144" i="1"/>
  <c r="N144" i="1"/>
  <c r="B144" i="1"/>
  <c r="C144" i="1"/>
  <c r="D144" i="1"/>
  <c r="E144" i="1"/>
  <c r="F144" i="1"/>
  <c r="O127" i="1"/>
  <c r="O108" i="1"/>
  <c r="G108" i="1"/>
  <c r="O91" i="1"/>
  <c r="B91" i="1"/>
  <c r="C91" i="1"/>
  <c r="E91" i="1"/>
  <c r="F91" i="1"/>
  <c r="J71" i="1"/>
  <c r="D71" i="1"/>
  <c r="G53" i="1"/>
  <c r="G36" i="1"/>
  <c r="H36" i="1"/>
  <c r="L20" i="1"/>
  <c r="M20" i="1"/>
  <c r="N20" i="1"/>
  <c r="N19" i="1"/>
  <c r="M19" i="1"/>
  <c r="L162" i="1"/>
  <c r="E162" i="1"/>
  <c r="K143" i="1"/>
  <c r="F143" i="1"/>
  <c r="C143" i="1"/>
  <c r="D143" i="1"/>
  <c r="E143" i="1"/>
  <c r="B142" i="1"/>
  <c r="B143" i="1"/>
  <c r="N143" i="1"/>
  <c r="L143" i="1"/>
  <c r="M143" i="1"/>
  <c r="J143" i="1"/>
  <c r="J142" i="1"/>
  <c r="J69" i="1"/>
  <c r="J70" i="1"/>
  <c r="D70" i="1"/>
  <c r="D69" i="1"/>
  <c r="L36" i="1" l="1"/>
  <c r="M36" i="1"/>
  <c r="G143" i="1"/>
  <c r="G163" i="1"/>
  <c r="C127" i="1"/>
  <c r="F127" i="1"/>
  <c r="E127" i="1"/>
  <c r="G144" i="1"/>
  <c r="D127" i="1"/>
  <c r="G91" i="1"/>
  <c r="B36" i="1" s="1"/>
  <c r="O143" i="1"/>
  <c r="D126" i="1"/>
  <c r="C126" i="1"/>
  <c r="K142" i="1"/>
  <c r="G179" i="1"/>
  <c r="O179" i="1"/>
  <c r="B162" i="1"/>
  <c r="C162" i="1"/>
  <c r="D162" i="1"/>
  <c r="J162" i="1"/>
  <c r="K162" i="1"/>
  <c r="M162" i="1"/>
  <c r="N162" i="1"/>
  <c r="E126" i="1"/>
  <c r="F126" i="1"/>
  <c r="O126" i="1"/>
  <c r="G107" i="1"/>
  <c r="O107" i="1"/>
  <c r="B90" i="1"/>
  <c r="C90" i="1"/>
  <c r="D90" i="1"/>
  <c r="E90" i="1"/>
  <c r="F90" i="1"/>
  <c r="O90" i="1"/>
  <c r="G52" i="1"/>
  <c r="L35" i="1"/>
  <c r="M35" i="1"/>
  <c r="G35" i="1"/>
  <c r="H35" i="1"/>
  <c r="O178" i="1"/>
  <c r="G178" i="1"/>
  <c r="J161" i="1"/>
  <c r="K161" i="1"/>
  <c r="L161" i="1"/>
  <c r="M161" i="1"/>
  <c r="N161" i="1"/>
  <c r="B161" i="1"/>
  <c r="C161" i="1"/>
  <c r="D161" i="1"/>
  <c r="E161" i="1"/>
  <c r="F161" i="1"/>
  <c r="L142" i="1"/>
  <c r="M142" i="1"/>
  <c r="N142" i="1"/>
  <c r="C142" i="1"/>
  <c r="D142" i="1"/>
  <c r="E142" i="1"/>
  <c r="F142" i="1"/>
  <c r="O125" i="1"/>
  <c r="O106" i="1"/>
  <c r="G106" i="1"/>
  <c r="B89" i="1"/>
  <c r="C89" i="1"/>
  <c r="D89" i="1"/>
  <c r="E89" i="1"/>
  <c r="F89" i="1"/>
  <c r="O89" i="1"/>
  <c r="G34" i="1"/>
  <c r="H34" i="1"/>
  <c r="L18" i="1"/>
  <c r="M18" i="1"/>
  <c r="N18" i="1"/>
  <c r="G51" i="1"/>
  <c r="D68" i="1"/>
  <c r="D160" i="1"/>
  <c r="J160" i="1"/>
  <c r="K141" i="1"/>
  <c r="J141" i="1"/>
  <c r="F88" i="1"/>
  <c r="J68" i="1"/>
  <c r="D66" i="1"/>
  <c r="G29" i="1"/>
  <c r="L17" i="1"/>
  <c r="L16" i="1"/>
  <c r="C88" i="1"/>
  <c r="D88" i="1"/>
  <c r="E88" i="1"/>
  <c r="B88" i="1"/>
  <c r="L141" i="1"/>
  <c r="M141" i="1"/>
  <c r="N141" i="1"/>
  <c r="B141" i="1"/>
  <c r="C141" i="1"/>
  <c r="D141" i="1"/>
  <c r="E141" i="1"/>
  <c r="F141" i="1"/>
  <c r="F140" i="1"/>
  <c r="D67" i="1"/>
  <c r="O177" i="1"/>
  <c r="G177" i="1"/>
  <c r="N160" i="1"/>
  <c r="M160" i="1"/>
  <c r="L160" i="1"/>
  <c r="K160" i="1"/>
  <c r="F160" i="1"/>
  <c r="E160" i="1"/>
  <c r="C160" i="1"/>
  <c r="B160" i="1"/>
  <c r="O124" i="1"/>
  <c r="O105" i="1"/>
  <c r="G105" i="1"/>
  <c r="O88" i="1"/>
  <c r="G50" i="1"/>
  <c r="H33" i="1"/>
  <c r="N17" i="1"/>
  <c r="M17" i="1"/>
  <c r="L140" i="1"/>
  <c r="D87" i="1"/>
  <c r="M16" i="1"/>
  <c r="N16" i="1"/>
  <c r="B159" i="1"/>
  <c r="C159" i="1"/>
  <c r="D159" i="1"/>
  <c r="E159" i="1"/>
  <c r="F159" i="1"/>
  <c r="J159" i="1"/>
  <c r="K159" i="1"/>
  <c r="L159" i="1"/>
  <c r="M159" i="1"/>
  <c r="N159" i="1"/>
  <c r="B140" i="1"/>
  <c r="C140" i="1"/>
  <c r="D140" i="1"/>
  <c r="E140" i="1"/>
  <c r="J140" i="1"/>
  <c r="K140" i="1"/>
  <c r="M140" i="1"/>
  <c r="N140" i="1"/>
  <c r="L158" i="1"/>
  <c r="G176" i="1"/>
  <c r="O176" i="1"/>
  <c r="O123" i="1"/>
  <c r="G104" i="1"/>
  <c r="O104" i="1"/>
  <c r="B87" i="1"/>
  <c r="C87" i="1"/>
  <c r="E87" i="1"/>
  <c r="F87" i="1"/>
  <c r="O87" i="1"/>
  <c r="J67" i="1"/>
  <c r="G49" i="1"/>
  <c r="G32" i="1"/>
  <c r="H32" i="1"/>
  <c r="D60" i="1"/>
  <c r="D61" i="1"/>
  <c r="D62" i="1"/>
  <c r="D63" i="1"/>
  <c r="D64" i="1"/>
  <c r="D65" i="1"/>
  <c r="J60" i="1"/>
  <c r="J61" i="1"/>
  <c r="J62" i="1"/>
  <c r="J63" i="1"/>
  <c r="J64" i="1"/>
  <c r="J65" i="1"/>
  <c r="J66" i="1"/>
  <c r="N15" i="1"/>
  <c r="L15" i="1"/>
  <c r="M15" i="1"/>
  <c r="G48" i="1"/>
  <c r="G31" i="1"/>
  <c r="H31" i="1"/>
  <c r="O103" i="1"/>
  <c r="G103" i="1"/>
  <c r="O122" i="1"/>
  <c r="O86" i="1"/>
  <c r="L139" i="1"/>
  <c r="B158" i="1"/>
  <c r="B139" i="1"/>
  <c r="B86" i="1"/>
  <c r="D86" i="1"/>
  <c r="E86" i="1"/>
  <c r="F86" i="1"/>
  <c r="C80" i="1"/>
  <c r="C81" i="1"/>
  <c r="C82" i="1"/>
  <c r="C83" i="1"/>
  <c r="C84" i="1"/>
  <c r="C85" i="1"/>
  <c r="C86" i="1"/>
  <c r="E139" i="1"/>
  <c r="E158" i="1"/>
  <c r="D139" i="1"/>
  <c r="K139" i="1"/>
  <c r="M139" i="1"/>
  <c r="N139" i="1"/>
  <c r="J139" i="1"/>
  <c r="C139" i="1"/>
  <c r="F139" i="1"/>
  <c r="K158" i="1"/>
  <c r="M158" i="1"/>
  <c r="N158" i="1"/>
  <c r="J158" i="1"/>
  <c r="C158" i="1"/>
  <c r="D158" i="1"/>
  <c r="F158" i="1"/>
  <c r="B157" i="1"/>
  <c r="O175" i="1"/>
  <c r="G175" i="1"/>
  <c r="J153" i="1"/>
  <c r="K153" i="1"/>
  <c r="L153" i="1"/>
  <c r="M153" i="1"/>
  <c r="N153" i="1"/>
  <c r="J154" i="1"/>
  <c r="K154" i="1"/>
  <c r="L154" i="1"/>
  <c r="M154" i="1"/>
  <c r="N154" i="1"/>
  <c r="J155" i="1"/>
  <c r="K155" i="1"/>
  <c r="L155" i="1"/>
  <c r="M155" i="1"/>
  <c r="N155" i="1"/>
  <c r="J156" i="1"/>
  <c r="K156" i="1"/>
  <c r="L156" i="1"/>
  <c r="M156" i="1"/>
  <c r="N156" i="1"/>
  <c r="J157" i="1"/>
  <c r="K157" i="1"/>
  <c r="L157" i="1"/>
  <c r="M157" i="1"/>
  <c r="N157" i="1"/>
  <c r="K152" i="1"/>
  <c r="L152" i="1"/>
  <c r="M152" i="1"/>
  <c r="N152" i="1"/>
  <c r="J152" i="1"/>
  <c r="B153" i="1"/>
  <c r="C153" i="1"/>
  <c r="D153" i="1"/>
  <c r="E153" i="1"/>
  <c r="F153" i="1"/>
  <c r="B154" i="1"/>
  <c r="C154" i="1"/>
  <c r="D154" i="1"/>
  <c r="E154" i="1"/>
  <c r="F154" i="1"/>
  <c r="B155" i="1"/>
  <c r="C155" i="1"/>
  <c r="D155" i="1"/>
  <c r="E155" i="1"/>
  <c r="F155" i="1"/>
  <c r="B156" i="1"/>
  <c r="C156" i="1"/>
  <c r="D156" i="1"/>
  <c r="E156" i="1"/>
  <c r="F156" i="1"/>
  <c r="C157" i="1"/>
  <c r="D157" i="1"/>
  <c r="E157" i="1"/>
  <c r="F157" i="1"/>
  <c r="F152" i="1"/>
  <c r="C152" i="1"/>
  <c r="D152" i="1"/>
  <c r="E152" i="1"/>
  <c r="B152" i="1"/>
  <c r="G47" i="1"/>
  <c r="G46" i="1"/>
  <c r="G45" i="1"/>
  <c r="G44" i="1"/>
  <c r="G43" i="1"/>
  <c r="G42" i="1"/>
  <c r="B134" i="1"/>
  <c r="J138" i="1"/>
  <c r="K138" i="1"/>
  <c r="L138" i="1"/>
  <c r="M138" i="1"/>
  <c r="N138" i="1"/>
  <c r="J134" i="1"/>
  <c r="K134" i="1"/>
  <c r="L134" i="1"/>
  <c r="M134" i="1"/>
  <c r="N134" i="1"/>
  <c r="J135" i="1"/>
  <c r="K135" i="1"/>
  <c r="L135" i="1"/>
  <c r="M135" i="1"/>
  <c r="N135" i="1"/>
  <c r="J136" i="1"/>
  <c r="K136" i="1"/>
  <c r="L136" i="1"/>
  <c r="M136" i="1"/>
  <c r="N136" i="1"/>
  <c r="J137" i="1"/>
  <c r="K137" i="1"/>
  <c r="L137" i="1"/>
  <c r="M137" i="1"/>
  <c r="N137" i="1"/>
  <c r="K133" i="1"/>
  <c r="L133" i="1"/>
  <c r="M133" i="1"/>
  <c r="N133" i="1"/>
  <c r="J133" i="1"/>
  <c r="C134" i="1"/>
  <c r="D134" i="1"/>
  <c r="E134" i="1"/>
  <c r="F134" i="1"/>
  <c r="B135" i="1"/>
  <c r="C135" i="1"/>
  <c r="C118" i="1" s="1"/>
  <c r="D135" i="1"/>
  <c r="E135" i="1"/>
  <c r="F135" i="1"/>
  <c r="B136" i="1"/>
  <c r="C136" i="1"/>
  <c r="D136" i="1"/>
  <c r="E136" i="1"/>
  <c r="E119" i="1" s="1"/>
  <c r="F136" i="1"/>
  <c r="F119" i="1" s="1"/>
  <c r="B137" i="1"/>
  <c r="C137" i="1"/>
  <c r="D137" i="1"/>
  <c r="E137" i="1"/>
  <c r="F137" i="1"/>
  <c r="F120" i="1" s="1"/>
  <c r="B138" i="1"/>
  <c r="C138" i="1"/>
  <c r="D138" i="1"/>
  <c r="E138" i="1"/>
  <c r="F138" i="1"/>
  <c r="C133" i="1"/>
  <c r="D133" i="1"/>
  <c r="E133" i="1"/>
  <c r="F133" i="1"/>
  <c r="B133" i="1"/>
  <c r="O117" i="1"/>
  <c r="C36" i="1" l="1"/>
  <c r="F125" i="1"/>
  <c r="G162" i="1"/>
  <c r="C125" i="1"/>
  <c r="O162" i="1"/>
  <c r="B126" i="1"/>
  <c r="G126" i="1" s="1"/>
  <c r="E117" i="1"/>
  <c r="G90" i="1"/>
  <c r="B35" i="1" s="1"/>
  <c r="G161" i="1"/>
  <c r="L34" i="1"/>
  <c r="O161" i="1"/>
  <c r="E125" i="1"/>
  <c r="D125" i="1"/>
  <c r="G142" i="1"/>
  <c r="M34" i="1"/>
  <c r="O142" i="1"/>
  <c r="B125" i="1"/>
  <c r="E124" i="1"/>
  <c r="G89" i="1"/>
  <c r="B34" i="1" s="1"/>
  <c r="D124" i="1"/>
  <c r="C124" i="1"/>
  <c r="C119" i="1"/>
  <c r="D119" i="1"/>
  <c r="B124" i="1"/>
  <c r="F124" i="1"/>
  <c r="M32" i="1"/>
  <c r="G160" i="1"/>
  <c r="O160" i="1"/>
  <c r="O141" i="1"/>
  <c r="G141" i="1"/>
  <c r="F117" i="1"/>
  <c r="G88" i="1"/>
  <c r="D123" i="1"/>
  <c r="L33" i="1"/>
  <c r="F122" i="1"/>
  <c r="E122" i="1"/>
  <c r="E123" i="1"/>
  <c r="M33" i="1"/>
  <c r="C122" i="1"/>
  <c r="L32" i="1"/>
  <c r="C123" i="1"/>
  <c r="B123" i="1"/>
  <c r="F123" i="1"/>
  <c r="O140" i="1"/>
  <c r="G140" i="1"/>
  <c r="O159" i="1"/>
  <c r="G159" i="1"/>
  <c r="G87" i="1"/>
  <c r="B32" i="1" s="1"/>
  <c r="B122" i="1"/>
  <c r="M31" i="1"/>
  <c r="L31" i="1"/>
  <c r="D122" i="1"/>
  <c r="G86" i="1"/>
  <c r="G158" i="1"/>
  <c r="G139" i="1"/>
  <c r="O139" i="1"/>
  <c r="O158" i="1"/>
  <c r="D116" i="1"/>
  <c r="E121" i="1"/>
  <c r="F116" i="1"/>
  <c r="D120" i="1"/>
  <c r="C117" i="1"/>
  <c r="B118" i="1"/>
  <c r="D121" i="1"/>
  <c r="C121" i="1"/>
  <c r="B121" i="1"/>
  <c r="B120" i="1"/>
  <c r="D118" i="1"/>
  <c r="E120" i="1"/>
  <c r="B119" i="1"/>
  <c r="D117" i="1"/>
  <c r="C116" i="1"/>
  <c r="B116" i="1"/>
  <c r="F118" i="1"/>
  <c r="F121" i="1"/>
  <c r="C120" i="1"/>
  <c r="E118" i="1"/>
  <c r="B117" i="1"/>
  <c r="E116" i="1"/>
  <c r="G124" i="1" l="1"/>
  <c r="G125" i="1"/>
  <c r="C35" i="1"/>
  <c r="C34" i="1"/>
  <c r="B33" i="1"/>
  <c r="C33" i="1"/>
  <c r="G122" i="1"/>
  <c r="G123" i="1"/>
  <c r="C32" i="1"/>
  <c r="B31" i="1"/>
  <c r="C31" i="1"/>
  <c r="G121" i="1"/>
  <c r="G120" i="1"/>
  <c r="G119" i="1"/>
  <c r="G118" i="1"/>
  <c r="G117" i="1"/>
  <c r="G116" i="1"/>
  <c r="O121" i="1"/>
  <c r="O138" i="1"/>
  <c r="G138" i="1"/>
  <c r="O120" i="1"/>
  <c r="O137" i="1"/>
  <c r="G137" i="1"/>
  <c r="O119" i="1"/>
  <c r="O136" i="1"/>
  <c r="G136" i="1"/>
  <c r="O118" i="1"/>
  <c r="O135" i="1"/>
  <c r="G135" i="1"/>
  <c r="O134" i="1"/>
  <c r="G134" i="1"/>
  <c r="O116" i="1"/>
  <c r="O133" i="1"/>
  <c r="G133" i="1"/>
  <c r="O157" i="1"/>
  <c r="G157" i="1"/>
  <c r="O156" i="1"/>
  <c r="G156" i="1"/>
  <c r="O155" i="1"/>
  <c r="G155" i="1"/>
  <c r="O154" i="1"/>
  <c r="G154" i="1"/>
  <c r="O153" i="1"/>
  <c r="G153" i="1"/>
  <c r="O152" i="1"/>
  <c r="G152" i="1"/>
  <c r="O85" i="1"/>
  <c r="O84" i="1"/>
  <c r="O83" i="1"/>
  <c r="O82" i="1"/>
  <c r="O81" i="1"/>
  <c r="O80" i="1"/>
  <c r="O102" i="1"/>
  <c r="O101" i="1"/>
  <c r="O100" i="1"/>
  <c r="O99" i="1"/>
  <c r="O98" i="1"/>
  <c r="O97" i="1"/>
  <c r="G102" i="1"/>
  <c r="G101" i="1"/>
  <c r="G100" i="1"/>
  <c r="G99" i="1"/>
  <c r="G98" i="1"/>
  <c r="G97" i="1"/>
  <c r="G85" i="1"/>
  <c r="B30" i="1" s="1"/>
  <c r="G84" i="1"/>
  <c r="B29" i="1" s="1"/>
  <c r="G83" i="1"/>
  <c r="G82" i="1"/>
  <c r="G81" i="1"/>
  <c r="G80" i="1"/>
  <c r="O174" i="1"/>
  <c r="G174" i="1"/>
  <c r="O173" i="1"/>
  <c r="G173" i="1"/>
  <c r="O172" i="1"/>
  <c r="G172" i="1"/>
  <c r="O171" i="1"/>
  <c r="G171" i="1"/>
  <c r="O170" i="1"/>
  <c r="G170" i="1"/>
  <c r="O169" i="1"/>
  <c r="G169" i="1"/>
  <c r="C30" i="1" l="1"/>
  <c r="C26" i="1"/>
  <c r="B26" i="1"/>
  <c r="B25" i="1"/>
  <c r="C25" i="1"/>
  <c r="C27" i="1"/>
  <c r="B27" i="1"/>
  <c r="B28" i="1"/>
  <c r="C28" i="1"/>
  <c r="C29" i="1"/>
  <c r="M14" i="1" l="1"/>
  <c r="L14" i="1"/>
  <c r="N14" i="1"/>
  <c r="L10" i="1"/>
  <c r="M10" i="1"/>
  <c r="N10" i="1"/>
  <c r="L11" i="1"/>
  <c r="M11" i="1"/>
  <c r="N11" i="1"/>
  <c r="L12" i="1"/>
  <c r="M12" i="1"/>
  <c r="N12" i="1"/>
  <c r="L13" i="1"/>
  <c r="M13" i="1"/>
  <c r="N13" i="1"/>
  <c r="M9" i="1"/>
  <c r="N9" i="1"/>
  <c r="L9" i="1"/>
  <c r="G30" i="1"/>
  <c r="H30" i="1"/>
  <c r="H26" i="1"/>
  <c r="H27" i="1"/>
  <c r="H28" i="1"/>
  <c r="H29" i="1"/>
  <c r="H25" i="1"/>
  <c r="G26" i="1"/>
  <c r="G27" i="1"/>
  <c r="G28" i="1"/>
  <c r="G25" i="1"/>
  <c r="L30" i="1" l="1"/>
  <c r="M27" i="1"/>
  <c r="M29" i="1"/>
  <c r="L27" i="1"/>
  <c r="M28" i="1"/>
  <c r="L26" i="1"/>
  <c r="L29" i="1"/>
  <c r="L28" i="1"/>
  <c r="M30" i="1"/>
  <c r="M26" i="1"/>
  <c r="L25" i="1"/>
  <c r="M25" i="1"/>
  <c r="O180" i="1" l="1"/>
  <c r="J144" i="1"/>
  <c r="B127" i="1" s="1"/>
  <c r="G127" i="1" s="1"/>
  <c r="O144" i="1" l="1"/>
</calcChain>
</file>

<file path=xl/sharedStrings.xml><?xml version="1.0" encoding="utf-8"?>
<sst xmlns="http://schemas.openxmlformats.org/spreadsheetml/2006/main" count="407" uniqueCount="59">
  <si>
    <t>Samtals</t>
  </si>
  <si>
    <t>völdu söluaðila</t>
  </si>
  <si>
    <t>Veitur</t>
  </si>
  <si>
    <t>RARIK</t>
  </si>
  <si>
    <t xml:space="preserve">HS Veitur </t>
  </si>
  <si>
    <t>Norðurorka</t>
  </si>
  <si>
    <t xml:space="preserve">Orkubú </t>
  </si>
  <si>
    <t>Vestfjarða</t>
  </si>
  <si>
    <t>apríl</t>
  </si>
  <si>
    <t>maí</t>
  </si>
  <si>
    <t>júní</t>
  </si>
  <si>
    <t>júlí</t>
  </si>
  <si>
    <t>ágúst</t>
  </si>
  <si>
    <t>Fengu áminningu</t>
  </si>
  <si>
    <t>brugðust ekki við</t>
  </si>
  <si>
    <t>Fengu ekki</t>
  </si>
  <si>
    <t>áminningu og fóru</t>
  </si>
  <si>
    <t>því til söluaðila</t>
  </si>
  <si>
    <t>til þrautavara</t>
  </si>
  <si>
    <t>Brugðust ekki við</t>
  </si>
  <si>
    <t>Brugðust við</t>
  </si>
  <si>
    <t>Fyrirtæki og einstaklingar (vegna hverrar kennitölu)</t>
  </si>
  <si>
    <t>Fyrirtæki (vegna hverrar kennitölu)</t>
  </si>
  <si>
    <t>Einstaklingar (vegna hverrar kennitölu)</t>
  </si>
  <si>
    <t>Hlutfallsleg svörun fyrirtækja og einstaklinga sem fengu áminningu</t>
  </si>
  <si>
    <t>Hlutfallsleg svörun fyrirtækja sem fengu áminningu</t>
  </si>
  <si>
    <t>Hlutfallsleg svörun einstaklinga sem fengu áminningu</t>
  </si>
  <si>
    <t>Fjöldi fyrirtækja og einstaklinga sem fékk SMS og/eða tölvupóst (vegna hverrar kennitölu)</t>
  </si>
  <si>
    <t>Fjöldi fyrirtækja og einstaklinga sé fékk bæði SMS og tölvupóst (vegna hverrar kennitölu)</t>
  </si>
  <si>
    <t>september</t>
  </si>
  <si>
    <t>SMS</t>
  </si>
  <si>
    <t>Tölvupóstur</t>
  </si>
  <si>
    <t>Bæði</t>
  </si>
  <si>
    <t>Gerð áminningar til fyrirtækja og einstaklinga sem brugðust við (vegna hverrar kennitölu)</t>
  </si>
  <si>
    <t>Gerð áminningar til fyrirtækja og einstaklinga sem brugðust ekki við áminningu (vegna hverrar kennitölu)</t>
  </si>
  <si>
    <t>Svörun við áminningu (Tafla 1)</t>
  </si>
  <si>
    <t>Fjöldi fyrirtækja og einstaklinga sé fékk bæði SMS og tölvupóst (vegna hverrar veitu)</t>
  </si>
  <si>
    <t>Fjöldi fyrirtækja og einstaklinga sem fékk SMS og/eða tölvupóst (vegna hverrar veitu)</t>
  </si>
  <si>
    <t>Svörun eftir gerð áminningar (Tafla 2)</t>
  </si>
  <si>
    <t>Fjöldi áminninga (Tafla 3)</t>
  </si>
  <si>
    <t>Vegna hverrar kennitölu</t>
  </si>
  <si>
    <t>Vegna hverrar veitu</t>
  </si>
  <si>
    <t>Heildarfjöldi SMS- og tölvupóstsendinga (Tafla 4)</t>
  </si>
  <si>
    <t>Fjöldi fyrirtækja og einstaklinga sem fengu ekki áminningu og fóru því til söluaðila til þrautavara (vegna hverrar kennitölu)</t>
  </si>
  <si>
    <t>október</t>
  </si>
  <si>
    <t>nóvember</t>
  </si>
  <si>
    <t>desember</t>
  </si>
  <si>
    <r>
      <t xml:space="preserve">Fjöldi fyrirtækja og einstaklinga sem fékk </t>
    </r>
    <r>
      <rPr>
        <b/>
        <u/>
        <sz val="11"/>
        <color theme="1"/>
        <rFont val="Calibri"/>
        <family val="2"/>
        <scheme val="minor"/>
      </rPr>
      <t>eingöngu</t>
    </r>
    <r>
      <rPr>
        <b/>
        <sz val="11"/>
        <color theme="1"/>
        <rFont val="Calibri"/>
        <family val="2"/>
        <scheme val="minor"/>
      </rPr>
      <t xml:space="preserve"> SMS (vegna hverrar kennitölu)</t>
    </r>
  </si>
  <si>
    <r>
      <t xml:space="preserve">Fjöldi fyrirtækja og einstaklinga sem fékk </t>
    </r>
    <r>
      <rPr>
        <b/>
        <u/>
        <sz val="11"/>
        <color theme="1"/>
        <rFont val="Calibri"/>
        <family val="2"/>
        <scheme val="minor"/>
      </rPr>
      <t>eingöngu</t>
    </r>
    <r>
      <rPr>
        <b/>
        <sz val="11"/>
        <color theme="1"/>
        <rFont val="Calibri"/>
        <family val="2"/>
        <scheme val="minor"/>
      </rPr>
      <t xml:space="preserve"> tölvupóst (vegna hverrar kennitölu)</t>
    </r>
  </si>
  <si>
    <r>
      <t xml:space="preserve">Fjöldi fyrirtækja og einstaklinga sem fékk </t>
    </r>
    <r>
      <rPr>
        <b/>
        <u/>
        <sz val="11"/>
        <color theme="1"/>
        <rFont val="Calibri"/>
        <family val="2"/>
        <scheme val="minor"/>
      </rPr>
      <t>eingöngu</t>
    </r>
    <r>
      <rPr>
        <b/>
        <sz val="11"/>
        <color theme="1"/>
        <rFont val="Calibri"/>
        <family val="2"/>
        <scheme val="minor"/>
      </rPr>
      <t xml:space="preserve"> tölvupóst (vegna hverrar veitu)</t>
    </r>
  </si>
  <si>
    <r>
      <t xml:space="preserve">Fjöldi fyrirtækja og einstaklinga sem fékk </t>
    </r>
    <r>
      <rPr>
        <b/>
        <u/>
        <sz val="11"/>
        <color theme="1"/>
        <rFont val="Calibri"/>
        <family val="2"/>
        <scheme val="minor"/>
      </rPr>
      <t>eingöngu</t>
    </r>
    <r>
      <rPr>
        <b/>
        <sz val="11"/>
        <color theme="1"/>
        <rFont val="Calibri"/>
        <family val="2"/>
        <scheme val="minor"/>
      </rPr>
      <t xml:space="preserve"> SMS (vegna hverrar veitu)</t>
    </r>
  </si>
  <si>
    <t>janúar</t>
  </si>
  <si>
    <t>febrúar</t>
  </si>
  <si>
    <t>mars</t>
  </si>
  <si>
    <t>Heildarfjöldi SMS-sendinga eftir dreifiveitum (vegna hverrar veitu)</t>
  </si>
  <si>
    <t>Heildarfjöldi SMS-sendinga eftir dreifiveitum (vegna hverrar kennitölu)</t>
  </si>
  <si>
    <t>Heildarfjöldi tölvupóstsendinga eftir dreifiveitum (vegna hverrar kennitölu)</t>
  </si>
  <si>
    <t>Heildarfjöldi tölvupóstsendinga eftir dreifiveitum (vegna hverrar veitu)</t>
  </si>
  <si>
    <t>Síðast uppfært: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</si>
</sst>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0" xfId="0" applyFont="1" applyFill="1"/>
    <xf numFmtId="0" fontId="0" fillId="3" borderId="0" xfId="0" applyFill="1"/>
    <xf numFmtId="0" fontId="2" fillId="0" borderId="0" xfId="0" applyFont="1" applyFill="1"/>
    <xf numFmtId="0" fontId="2" fillId="0" borderId="0" xfId="0" applyFont="1" applyFill="1" applyBorder="1" applyAlignment="1">
      <alignment horizontal="left"/>
    </xf>
    <xf numFmtId="10" fontId="0" fillId="0" borderId="0" xfId="1" applyNumberFormat="1" applyFont="1" applyFill="1" applyBorder="1" applyAlignment="1">
      <alignment horizontal="center"/>
    </xf>
    <xf numFmtId="10" fontId="0" fillId="0" borderId="0" xfId="0" applyNumberFormat="1" applyFill="1"/>
    <xf numFmtId="1" fontId="0" fillId="0" borderId="1" xfId="1" applyNumberFormat="1" applyFont="1" applyBorder="1" applyAlignment="1">
      <alignment horizontal="center"/>
    </xf>
    <xf numFmtId="1" fontId="0" fillId="0" borderId="0" xfId="0" applyNumberFormat="1"/>
    <xf numFmtId="0" fontId="0" fillId="4" borderId="0" xfId="0" applyFill="1"/>
    <xf numFmtId="0" fontId="2" fillId="4" borderId="0" xfId="0" applyFont="1" applyFill="1"/>
    <xf numFmtId="1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/>
    </xf>
    <xf numFmtId="14" fontId="5" fillId="5" borderId="6" xfId="0" applyNumberFormat="1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B23E8-9F97-4E49-82E8-1B6560CFC5C0}">
  <dimension ref="A1:X180"/>
  <sheetViews>
    <sheetView showGridLines="0" tabSelected="1" zoomScale="90" zoomScaleNormal="90" workbookViewId="0">
      <selection activeCell="C17" sqref="C17"/>
    </sheetView>
  </sheetViews>
  <sheetFormatPr defaultRowHeight="14.4" x14ac:dyDescent="0.3"/>
  <cols>
    <col min="1" max="25" width="15.6640625" customWidth="1"/>
  </cols>
  <sheetData>
    <row r="1" spans="1:14" x14ac:dyDescent="0.3">
      <c r="A1" s="28" t="s">
        <v>58</v>
      </c>
      <c r="B1" s="29">
        <v>44663</v>
      </c>
    </row>
    <row r="2" spans="1:14" s="15" customFormat="1" x14ac:dyDescent="0.3">
      <c r="A2" s="14" t="s">
        <v>35</v>
      </c>
    </row>
    <row r="3" spans="1:14" s="1" customFormat="1" x14ac:dyDescent="0.3">
      <c r="A3" s="16"/>
    </row>
    <row r="4" spans="1:14" s="1" customFormat="1" x14ac:dyDescent="0.3">
      <c r="A4" s="16" t="s">
        <v>21</v>
      </c>
      <c r="F4" s="16" t="s">
        <v>22</v>
      </c>
      <c r="K4" s="16" t="s">
        <v>23</v>
      </c>
    </row>
    <row r="5" spans="1:14" x14ac:dyDescent="0.3">
      <c r="A5" s="7"/>
      <c r="B5" s="7"/>
      <c r="C5" s="7"/>
      <c r="D5" s="7" t="s">
        <v>15</v>
      </c>
      <c r="F5" s="7"/>
      <c r="G5" s="7"/>
      <c r="H5" s="7"/>
      <c r="I5" s="7" t="s">
        <v>15</v>
      </c>
      <c r="K5" s="7"/>
      <c r="L5" s="7"/>
      <c r="M5" s="7"/>
      <c r="N5" s="7" t="s">
        <v>15</v>
      </c>
    </row>
    <row r="6" spans="1:14" x14ac:dyDescent="0.3">
      <c r="A6" s="13"/>
      <c r="B6" s="13" t="s">
        <v>13</v>
      </c>
      <c r="C6" s="13" t="s">
        <v>13</v>
      </c>
      <c r="D6" s="13" t="s">
        <v>16</v>
      </c>
      <c r="F6" s="13"/>
      <c r="G6" s="13" t="s">
        <v>13</v>
      </c>
      <c r="H6" s="13" t="s">
        <v>13</v>
      </c>
      <c r="I6" s="13" t="s">
        <v>16</v>
      </c>
      <c r="K6" s="13"/>
      <c r="L6" s="13" t="s">
        <v>13</v>
      </c>
      <c r="M6" s="13" t="s">
        <v>13</v>
      </c>
      <c r="N6" s="13" t="s">
        <v>16</v>
      </c>
    </row>
    <row r="7" spans="1:14" x14ac:dyDescent="0.3">
      <c r="A7" s="13"/>
      <c r="B7" s="13" t="s">
        <v>14</v>
      </c>
      <c r="C7" s="13" t="s">
        <v>1</v>
      </c>
      <c r="D7" s="13" t="s">
        <v>17</v>
      </c>
      <c r="F7" s="13"/>
      <c r="G7" s="13" t="s">
        <v>14</v>
      </c>
      <c r="H7" s="13" t="s">
        <v>1</v>
      </c>
      <c r="I7" s="13" t="s">
        <v>17</v>
      </c>
      <c r="K7" s="13"/>
      <c r="L7" s="13" t="s">
        <v>14</v>
      </c>
      <c r="M7" s="13" t="s">
        <v>1</v>
      </c>
      <c r="N7" s="13" t="s">
        <v>17</v>
      </c>
    </row>
    <row r="8" spans="1:14" x14ac:dyDescent="0.3">
      <c r="A8" s="6"/>
      <c r="B8" s="6"/>
      <c r="C8" s="6"/>
      <c r="D8" s="6" t="s">
        <v>18</v>
      </c>
      <c r="F8" s="6"/>
      <c r="G8" s="6"/>
      <c r="H8" s="6"/>
      <c r="I8" s="6" t="s">
        <v>18</v>
      </c>
      <c r="K8" s="6"/>
      <c r="L8" s="6"/>
      <c r="M8" s="6"/>
      <c r="N8" s="6" t="s">
        <v>18</v>
      </c>
    </row>
    <row r="9" spans="1:14" x14ac:dyDescent="0.3">
      <c r="A9" s="4" t="s">
        <v>8</v>
      </c>
      <c r="B9" s="3">
        <v>811</v>
      </c>
      <c r="C9" s="3">
        <v>155</v>
      </c>
      <c r="D9" s="3">
        <v>281</v>
      </c>
      <c r="F9" s="4" t="s">
        <v>8</v>
      </c>
      <c r="G9" s="3">
        <v>129</v>
      </c>
      <c r="H9" s="3">
        <v>30</v>
      </c>
      <c r="I9" s="3">
        <v>53</v>
      </c>
      <c r="K9" s="4" t="s">
        <v>8</v>
      </c>
      <c r="L9" s="3">
        <f t="shared" ref="L9:N16" si="0">B9-G9</f>
        <v>682</v>
      </c>
      <c r="M9" s="3">
        <f t="shared" si="0"/>
        <v>125</v>
      </c>
      <c r="N9" s="3">
        <f t="shared" si="0"/>
        <v>228</v>
      </c>
    </row>
    <row r="10" spans="1:14" x14ac:dyDescent="0.3">
      <c r="A10" s="4" t="s">
        <v>9</v>
      </c>
      <c r="B10" s="3">
        <v>764</v>
      </c>
      <c r="C10" s="3">
        <v>228</v>
      </c>
      <c r="D10" s="3">
        <v>278</v>
      </c>
      <c r="F10" s="4" t="s">
        <v>9</v>
      </c>
      <c r="G10" s="3">
        <v>141</v>
      </c>
      <c r="H10" s="3">
        <v>33</v>
      </c>
      <c r="I10" s="3">
        <v>56</v>
      </c>
      <c r="K10" s="4" t="s">
        <v>9</v>
      </c>
      <c r="L10" s="3">
        <f t="shared" si="0"/>
        <v>623</v>
      </c>
      <c r="M10" s="3">
        <f t="shared" si="0"/>
        <v>195</v>
      </c>
      <c r="N10" s="3">
        <f t="shared" si="0"/>
        <v>222</v>
      </c>
    </row>
    <row r="11" spans="1:14" x14ac:dyDescent="0.3">
      <c r="A11" s="4" t="s">
        <v>10</v>
      </c>
      <c r="B11" s="3">
        <v>753</v>
      </c>
      <c r="C11" s="3">
        <v>336</v>
      </c>
      <c r="D11" s="3">
        <v>291</v>
      </c>
      <c r="F11" s="4" t="s">
        <v>10</v>
      </c>
      <c r="G11" s="3">
        <v>153</v>
      </c>
      <c r="H11" s="3">
        <v>27</v>
      </c>
      <c r="I11" s="3">
        <v>53</v>
      </c>
      <c r="K11" s="4" t="s">
        <v>10</v>
      </c>
      <c r="L11" s="3">
        <f t="shared" si="0"/>
        <v>600</v>
      </c>
      <c r="M11" s="3">
        <f t="shared" si="0"/>
        <v>309</v>
      </c>
      <c r="N11" s="3">
        <f t="shared" si="0"/>
        <v>238</v>
      </c>
    </row>
    <row r="12" spans="1:14" x14ac:dyDescent="0.3">
      <c r="A12" s="4" t="s">
        <v>11</v>
      </c>
      <c r="B12" s="3">
        <v>690</v>
      </c>
      <c r="C12" s="3">
        <v>282</v>
      </c>
      <c r="D12" s="3">
        <v>311</v>
      </c>
      <c r="F12" s="4" t="s">
        <v>11</v>
      </c>
      <c r="G12" s="3">
        <v>118</v>
      </c>
      <c r="H12" s="3">
        <v>34</v>
      </c>
      <c r="I12" s="3">
        <v>51</v>
      </c>
      <c r="K12" s="4" t="s">
        <v>11</v>
      </c>
      <c r="L12" s="3">
        <f t="shared" si="0"/>
        <v>572</v>
      </c>
      <c r="M12" s="3">
        <f t="shared" si="0"/>
        <v>248</v>
      </c>
      <c r="N12" s="3">
        <f t="shared" si="0"/>
        <v>260</v>
      </c>
    </row>
    <row r="13" spans="1:14" x14ac:dyDescent="0.3">
      <c r="A13" s="4" t="s">
        <v>12</v>
      </c>
      <c r="B13" s="3">
        <v>670</v>
      </c>
      <c r="C13" s="3">
        <v>277</v>
      </c>
      <c r="D13" s="3">
        <v>312</v>
      </c>
      <c r="F13" s="4" t="s">
        <v>12</v>
      </c>
      <c r="G13" s="3">
        <v>115</v>
      </c>
      <c r="H13" s="3">
        <v>17</v>
      </c>
      <c r="I13" s="3">
        <v>56</v>
      </c>
      <c r="K13" s="4" t="s">
        <v>12</v>
      </c>
      <c r="L13" s="3">
        <f t="shared" si="0"/>
        <v>555</v>
      </c>
      <c r="M13" s="3">
        <f t="shared" si="0"/>
        <v>260</v>
      </c>
      <c r="N13" s="3">
        <f t="shared" si="0"/>
        <v>256</v>
      </c>
    </row>
    <row r="14" spans="1:14" x14ac:dyDescent="0.3">
      <c r="A14" s="4" t="s">
        <v>29</v>
      </c>
      <c r="B14" s="3">
        <v>781</v>
      </c>
      <c r="C14" s="3">
        <v>301</v>
      </c>
      <c r="D14" s="3">
        <v>278</v>
      </c>
      <c r="F14" s="4" t="s">
        <v>29</v>
      </c>
      <c r="G14" s="3">
        <v>139</v>
      </c>
      <c r="H14" s="3">
        <v>29</v>
      </c>
      <c r="I14" s="3">
        <v>54</v>
      </c>
      <c r="K14" s="4" t="s">
        <v>29</v>
      </c>
      <c r="L14" s="3">
        <f t="shared" si="0"/>
        <v>642</v>
      </c>
      <c r="M14" s="3">
        <f t="shared" si="0"/>
        <v>272</v>
      </c>
      <c r="N14" s="3">
        <f t="shared" si="0"/>
        <v>224</v>
      </c>
    </row>
    <row r="15" spans="1:14" s="1" customFormat="1" x14ac:dyDescent="0.3">
      <c r="A15" s="4" t="s">
        <v>44</v>
      </c>
      <c r="B15" s="3">
        <v>652</v>
      </c>
      <c r="C15" s="3">
        <v>243</v>
      </c>
      <c r="D15" s="3">
        <v>281</v>
      </c>
      <c r="F15" s="4" t="s">
        <v>44</v>
      </c>
      <c r="G15" s="3">
        <v>103</v>
      </c>
      <c r="H15" s="3">
        <v>26</v>
      </c>
      <c r="I15" s="3">
        <v>49</v>
      </c>
      <c r="K15" s="4" t="s">
        <v>44</v>
      </c>
      <c r="L15" s="3">
        <f t="shared" si="0"/>
        <v>549</v>
      </c>
      <c r="M15" s="3">
        <f t="shared" si="0"/>
        <v>217</v>
      </c>
      <c r="N15" s="3">
        <f t="shared" si="0"/>
        <v>232</v>
      </c>
    </row>
    <row r="16" spans="1:14" x14ac:dyDescent="0.3">
      <c r="A16" s="4" t="s">
        <v>45</v>
      </c>
      <c r="B16" s="3">
        <v>695</v>
      </c>
      <c r="C16" s="3">
        <v>195</v>
      </c>
      <c r="D16" s="3">
        <v>349</v>
      </c>
      <c r="F16" s="4" t="s">
        <v>45</v>
      </c>
      <c r="G16" s="3">
        <v>121</v>
      </c>
      <c r="H16" s="3">
        <v>27</v>
      </c>
      <c r="I16" s="3">
        <v>56</v>
      </c>
      <c r="K16" s="4" t="s">
        <v>45</v>
      </c>
      <c r="L16" s="3">
        <f>B16-G16</f>
        <v>574</v>
      </c>
      <c r="M16" s="3">
        <f t="shared" ref="M16" si="1">C16-H16</f>
        <v>168</v>
      </c>
      <c r="N16" s="3">
        <f t="shared" si="0"/>
        <v>293</v>
      </c>
    </row>
    <row r="17" spans="1:14" x14ac:dyDescent="0.3">
      <c r="A17" s="4" t="s">
        <v>46</v>
      </c>
      <c r="B17" s="3">
        <v>640</v>
      </c>
      <c r="C17" s="3">
        <v>177</v>
      </c>
      <c r="D17" s="3">
        <v>329</v>
      </c>
      <c r="F17" s="4" t="s">
        <v>46</v>
      </c>
      <c r="G17" s="3">
        <v>144</v>
      </c>
      <c r="H17" s="3">
        <v>32</v>
      </c>
      <c r="I17" s="3">
        <v>66</v>
      </c>
      <c r="K17" s="4" t="s">
        <v>46</v>
      </c>
      <c r="L17" s="3">
        <f>B17-G17</f>
        <v>496</v>
      </c>
      <c r="M17" s="3">
        <f t="shared" ref="M17" si="2">C17-H17</f>
        <v>145</v>
      </c>
      <c r="N17" s="3">
        <f t="shared" ref="N17" si="3">D17-I17</f>
        <v>263</v>
      </c>
    </row>
    <row r="18" spans="1:14" x14ac:dyDescent="0.3">
      <c r="A18" s="4" t="s">
        <v>51</v>
      </c>
      <c r="B18" s="3">
        <v>618</v>
      </c>
      <c r="C18" s="3">
        <v>338</v>
      </c>
      <c r="D18" s="3">
        <v>251</v>
      </c>
      <c r="F18" s="4" t="s">
        <v>51</v>
      </c>
      <c r="G18" s="3">
        <v>132</v>
      </c>
      <c r="H18" s="3">
        <v>56</v>
      </c>
      <c r="I18" s="3">
        <v>57</v>
      </c>
      <c r="K18" s="4" t="s">
        <v>51</v>
      </c>
      <c r="L18" s="3">
        <f>B18-G18</f>
        <v>486</v>
      </c>
      <c r="M18" s="3">
        <f t="shared" ref="M18" si="4">C18-H18</f>
        <v>282</v>
      </c>
      <c r="N18" s="3">
        <f t="shared" ref="N18" si="5">D18-I18</f>
        <v>194</v>
      </c>
    </row>
    <row r="19" spans="1:14" x14ac:dyDescent="0.3">
      <c r="A19" s="4" t="s">
        <v>52</v>
      </c>
      <c r="B19" s="3">
        <v>594</v>
      </c>
      <c r="C19" s="3">
        <v>222</v>
      </c>
      <c r="D19" s="3">
        <v>105</v>
      </c>
      <c r="F19" s="4" t="s">
        <v>52</v>
      </c>
      <c r="G19" s="3">
        <v>108</v>
      </c>
      <c r="H19" s="3">
        <v>24</v>
      </c>
      <c r="I19" s="3">
        <v>27</v>
      </c>
      <c r="K19" s="4" t="s">
        <v>52</v>
      </c>
      <c r="L19" s="3">
        <f>B19-G19</f>
        <v>486</v>
      </c>
      <c r="M19" s="3">
        <f>C19-H19</f>
        <v>198</v>
      </c>
      <c r="N19" s="3">
        <f>D19-I19</f>
        <v>78</v>
      </c>
    </row>
    <row r="20" spans="1:14" x14ac:dyDescent="0.3">
      <c r="A20" s="4" t="s">
        <v>53</v>
      </c>
      <c r="B20" s="3">
        <v>719</v>
      </c>
      <c r="C20" s="3">
        <v>359</v>
      </c>
      <c r="D20" s="3">
        <v>115</v>
      </c>
      <c r="F20" s="4" t="s">
        <v>53</v>
      </c>
      <c r="G20" s="3">
        <v>125</v>
      </c>
      <c r="H20" s="3">
        <v>43</v>
      </c>
      <c r="I20" s="3">
        <v>43</v>
      </c>
      <c r="K20" s="4" t="s">
        <v>53</v>
      </c>
      <c r="L20" s="3">
        <f>B20-G20</f>
        <v>594</v>
      </c>
      <c r="M20" s="3">
        <f>C20-H20</f>
        <v>316</v>
      </c>
      <c r="N20" s="3">
        <f>D20-I20</f>
        <v>72</v>
      </c>
    </row>
    <row r="21" spans="1:14" x14ac:dyDescent="0.3">
      <c r="A21" s="11"/>
      <c r="B21" s="11"/>
      <c r="C21" s="11"/>
      <c r="D21" s="11"/>
    </row>
    <row r="23" spans="1:14" x14ac:dyDescent="0.3">
      <c r="A23" s="5" t="s">
        <v>24</v>
      </c>
      <c r="F23" s="5" t="s">
        <v>25</v>
      </c>
      <c r="K23" s="5" t="s">
        <v>26</v>
      </c>
    </row>
    <row r="24" spans="1:14" x14ac:dyDescent="0.3">
      <c r="A24" s="7"/>
      <c r="B24" s="7" t="s">
        <v>19</v>
      </c>
      <c r="C24" s="7" t="s">
        <v>20</v>
      </c>
      <c r="F24" s="7"/>
      <c r="G24" s="7" t="s">
        <v>19</v>
      </c>
      <c r="H24" s="7" t="s">
        <v>20</v>
      </c>
      <c r="K24" s="7"/>
      <c r="L24" s="7" t="s">
        <v>19</v>
      </c>
      <c r="M24" s="7" t="s">
        <v>20</v>
      </c>
    </row>
    <row r="25" spans="1:14" x14ac:dyDescent="0.3">
      <c r="A25" s="4" t="s">
        <v>8</v>
      </c>
      <c r="B25" s="8">
        <f t="shared" ref="B25:B36" si="6">B9/G80</f>
        <v>0.83954451345755698</v>
      </c>
      <c r="C25" s="8">
        <f t="shared" ref="C25:C36" si="7">C9/G80</f>
        <v>0.16045548654244307</v>
      </c>
      <c r="F25" s="4" t="s">
        <v>8</v>
      </c>
      <c r="G25" s="8">
        <f t="shared" ref="G25:G36" si="8">G9/(G9+H9)</f>
        <v>0.81132075471698117</v>
      </c>
      <c r="H25" s="8">
        <f t="shared" ref="H25:H36" si="9">H9/(G9+H9)</f>
        <v>0.18867924528301888</v>
      </c>
      <c r="K25" s="4" t="s">
        <v>8</v>
      </c>
      <c r="L25" s="8">
        <f t="shared" ref="L25:L36" si="10">L9/(L9+M9)</f>
        <v>0.84510532837670382</v>
      </c>
      <c r="M25" s="8">
        <f t="shared" ref="M25:M36" si="11">M9/(L9+M9)</f>
        <v>0.15489467162329615</v>
      </c>
    </row>
    <row r="26" spans="1:14" x14ac:dyDescent="0.3">
      <c r="A26" s="4" t="s">
        <v>9</v>
      </c>
      <c r="B26" s="8">
        <f t="shared" si="6"/>
        <v>0.77016129032258063</v>
      </c>
      <c r="C26" s="8">
        <f t="shared" si="7"/>
        <v>0.22983870967741934</v>
      </c>
      <c r="F26" s="4" t="s">
        <v>9</v>
      </c>
      <c r="G26" s="8">
        <f t="shared" si="8"/>
        <v>0.81034482758620685</v>
      </c>
      <c r="H26" s="8">
        <f t="shared" si="9"/>
        <v>0.18965517241379309</v>
      </c>
      <c r="K26" s="4" t="s">
        <v>9</v>
      </c>
      <c r="L26" s="8">
        <f t="shared" si="10"/>
        <v>0.76161369193154038</v>
      </c>
      <c r="M26" s="8">
        <f t="shared" si="11"/>
        <v>0.23838630806845965</v>
      </c>
    </row>
    <row r="27" spans="1:14" x14ac:dyDescent="0.3">
      <c r="A27" s="4" t="s">
        <v>10</v>
      </c>
      <c r="B27" s="8">
        <f t="shared" si="6"/>
        <v>0.69146005509641872</v>
      </c>
      <c r="C27" s="8">
        <f t="shared" si="7"/>
        <v>0.30853994490358128</v>
      </c>
      <c r="F27" s="4" t="s">
        <v>10</v>
      </c>
      <c r="G27" s="8">
        <f t="shared" si="8"/>
        <v>0.85</v>
      </c>
      <c r="H27" s="8">
        <f t="shared" si="9"/>
        <v>0.15</v>
      </c>
      <c r="K27" s="4" t="s">
        <v>10</v>
      </c>
      <c r="L27" s="8">
        <f t="shared" si="10"/>
        <v>0.66006600660066006</v>
      </c>
      <c r="M27" s="8">
        <f t="shared" si="11"/>
        <v>0.33993399339933994</v>
      </c>
    </row>
    <row r="28" spans="1:14" x14ac:dyDescent="0.3">
      <c r="A28" s="4" t="s">
        <v>11</v>
      </c>
      <c r="B28" s="8">
        <f t="shared" si="6"/>
        <v>0.70987654320987659</v>
      </c>
      <c r="C28" s="8">
        <f t="shared" si="7"/>
        <v>0.29012345679012347</v>
      </c>
      <c r="F28" s="4" t="s">
        <v>11</v>
      </c>
      <c r="G28" s="8">
        <f t="shared" si="8"/>
        <v>0.77631578947368418</v>
      </c>
      <c r="H28" s="8">
        <f t="shared" si="9"/>
        <v>0.22368421052631579</v>
      </c>
      <c r="K28" s="4" t="s">
        <v>11</v>
      </c>
      <c r="L28" s="8">
        <f t="shared" si="10"/>
        <v>0.69756097560975605</v>
      </c>
      <c r="M28" s="8">
        <f t="shared" si="11"/>
        <v>0.30243902439024389</v>
      </c>
    </row>
    <row r="29" spans="1:14" x14ac:dyDescent="0.3">
      <c r="A29" s="4" t="s">
        <v>12</v>
      </c>
      <c r="B29" s="8">
        <f t="shared" si="6"/>
        <v>0.70749736008447728</v>
      </c>
      <c r="C29" s="8">
        <f t="shared" si="7"/>
        <v>0.29250263991552272</v>
      </c>
      <c r="D29" s="9"/>
      <c r="F29" s="4" t="s">
        <v>12</v>
      </c>
      <c r="G29" s="8">
        <f t="shared" si="8"/>
        <v>0.87121212121212122</v>
      </c>
      <c r="H29" s="8">
        <f t="shared" si="9"/>
        <v>0.12878787878787878</v>
      </c>
      <c r="K29" s="4" t="s">
        <v>12</v>
      </c>
      <c r="L29" s="8">
        <f t="shared" si="10"/>
        <v>0.68098159509202449</v>
      </c>
      <c r="M29" s="8">
        <f t="shared" si="11"/>
        <v>0.31901840490797545</v>
      </c>
    </row>
    <row r="30" spans="1:14" x14ac:dyDescent="0.3">
      <c r="A30" s="4" t="s">
        <v>29</v>
      </c>
      <c r="B30" s="8">
        <f t="shared" si="6"/>
        <v>0.72181146025878007</v>
      </c>
      <c r="C30" s="8">
        <f t="shared" si="7"/>
        <v>0.27818853974121999</v>
      </c>
      <c r="D30" s="9"/>
      <c r="F30" s="4" t="s">
        <v>29</v>
      </c>
      <c r="G30" s="8">
        <f t="shared" si="8"/>
        <v>0.82738095238095233</v>
      </c>
      <c r="H30" s="8">
        <f t="shared" si="9"/>
        <v>0.17261904761904762</v>
      </c>
      <c r="K30" s="4" t="s">
        <v>29</v>
      </c>
      <c r="L30" s="8">
        <f t="shared" si="10"/>
        <v>0.70240700218818386</v>
      </c>
      <c r="M30" s="8">
        <f t="shared" si="11"/>
        <v>0.2975929978118162</v>
      </c>
    </row>
    <row r="31" spans="1:14" s="1" customFormat="1" x14ac:dyDescent="0.3">
      <c r="A31" s="4" t="s">
        <v>44</v>
      </c>
      <c r="B31" s="8">
        <f t="shared" si="6"/>
        <v>0.72849162011173185</v>
      </c>
      <c r="C31" s="8">
        <f t="shared" si="7"/>
        <v>0.27150837988826815</v>
      </c>
      <c r="D31" s="19"/>
      <c r="F31" s="4" t="s">
        <v>44</v>
      </c>
      <c r="G31" s="8">
        <f t="shared" si="8"/>
        <v>0.79844961240310075</v>
      </c>
      <c r="H31" s="8">
        <f t="shared" si="9"/>
        <v>0.20155038759689922</v>
      </c>
      <c r="K31" s="4" t="s">
        <v>44</v>
      </c>
      <c r="L31" s="8">
        <f t="shared" si="10"/>
        <v>0.71671018276762399</v>
      </c>
      <c r="M31" s="8">
        <f t="shared" si="11"/>
        <v>0.28328981723237601</v>
      </c>
      <c r="N31"/>
    </row>
    <row r="32" spans="1:14" s="1" customFormat="1" x14ac:dyDescent="0.3">
      <c r="A32" s="4" t="s">
        <v>45</v>
      </c>
      <c r="B32" s="8">
        <f t="shared" si="6"/>
        <v>0.7808988764044944</v>
      </c>
      <c r="C32" s="8">
        <f t="shared" si="7"/>
        <v>0.21910112359550563</v>
      </c>
      <c r="D32" s="19"/>
      <c r="F32" s="4" t="s">
        <v>45</v>
      </c>
      <c r="G32" s="8">
        <f t="shared" si="8"/>
        <v>0.81756756756756754</v>
      </c>
      <c r="H32" s="8">
        <f t="shared" si="9"/>
        <v>0.18243243243243243</v>
      </c>
      <c r="K32" s="4" t="s">
        <v>45</v>
      </c>
      <c r="L32" s="8">
        <f t="shared" si="10"/>
        <v>0.77358490566037741</v>
      </c>
      <c r="M32" s="8">
        <f t="shared" si="11"/>
        <v>0.22641509433962265</v>
      </c>
      <c r="N32"/>
    </row>
    <row r="33" spans="1:14" s="1" customFormat="1" x14ac:dyDescent="0.3">
      <c r="A33" s="4" t="s">
        <v>46</v>
      </c>
      <c r="B33" s="8">
        <f t="shared" si="6"/>
        <v>0.78335373317013468</v>
      </c>
      <c r="C33" s="8">
        <f t="shared" si="7"/>
        <v>0.21664626682986537</v>
      </c>
      <c r="D33" s="19"/>
      <c r="F33" s="4" t="s">
        <v>46</v>
      </c>
      <c r="G33" s="8">
        <f t="shared" si="8"/>
        <v>0.81818181818181823</v>
      </c>
      <c r="H33" s="8">
        <f t="shared" si="9"/>
        <v>0.18181818181818182</v>
      </c>
      <c r="K33" s="4" t="s">
        <v>46</v>
      </c>
      <c r="L33" s="8">
        <f t="shared" si="10"/>
        <v>0.77379095163806555</v>
      </c>
      <c r="M33" s="8">
        <f t="shared" si="11"/>
        <v>0.22620904836193448</v>
      </c>
      <c r="N33"/>
    </row>
    <row r="34" spans="1:14" s="1" customFormat="1" x14ac:dyDescent="0.3">
      <c r="A34" s="4" t="s">
        <v>51</v>
      </c>
      <c r="B34" s="8">
        <f t="shared" si="6"/>
        <v>0.64644351464435146</v>
      </c>
      <c r="C34" s="8">
        <f t="shared" si="7"/>
        <v>0.35355648535564854</v>
      </c>
      <c r="D34" s="19"/>
      <c r="F34" s="4" t="s">
        <v>51</v>
      </c>
      <c r="G34" s="8">
        <f t="shared" si="8"/>
        <v>0.7021276595744681</v>
      </c>
      <c r="H34" s="8">
        <f t="shared" si="9"/>
        <v>0.2978723404255319</v>
      </c>
      <c r="K34" s="4" t="s">
        <v>51</v>
      </c>
      <c r="L34" s="8">
        <f t="shared" si="10"/>
        <v>0.6328125</v>
      </c>
      <c r="M34" s="8">
        <f t="shared" si="11"/>
        <v>0.3671875</v>
      </c>
      <c r="N34"/>
    </row>
    <row r="35" spans="1:14" s="1" customFormat="1" x14ac:dyDescent="0.3">
      <c r="A35" s="4" t="s">
        <v>52</v>
      </c>
      <c r="B35" s="8">
        <f t="shared" si="6"/>
        <v>0.7279411764705882</v>
      </c>
      <c r="C35" s="8">
        <f t="shared" si="7"/>
        <v>0.27205882352941174</v>
      </c>
      <c r="D35" s="19"/>
      <c r="F35" s="4" t="s">
        <v>52</v>
      </c>
      <c r="G35" s="8">
        <f t="shared" si="8"/>
        <v>0.81818181818181823</v>
      </c>
      <c r="H35" s="8">
        <f t="shared" si="9"/>
        <v>0.18181818181818182</v>
      </c>
      <c r="K35" s="4" t="s">
        <v>52</v>
      </c>
      <c r="L35" s="8">
        <f t="shared" si="10"/>
        <v>0.71052631578947367</v>
      </c>
      <c r="M35" s="8">
        <f t="shared" si="11"/>
        <v>0.28947368421052633</v>
      </c>
      <c r="N35"/>
    </row>
    <row r="36" spans="1:14" s="1" customFormat="1" x14ac:dyDescent="0.3">
      <c r="A36" s="4" t="s">
        <v>53</v>
      </c>
      <c r="B36" s="8">
        <f t="shared" si="6"/>
        <v>0.66697588126159557</v>
      </c>
      <c r="C36" s="8">
        <f t="shared" si="7"/>
        <v>0.33302411873840443</v>
      </c>
      <c r="D36" s="19"/>
      <c r="F36" s="4" t="s">
        <v>53</v>
      </c>
      <c r="G36" s="8">
        <f t="shared" si="8"/>
        <v>0.74404761904761907</v>
      </c>
      <c r="H36" s="8">
        <f t="shared" si="9"/>
        <v>0.25595238095238093</v>
      </c>
      <c r="K36" s="4" t="s">
        <v>53</v>
      </c>
      <c r="L36" s="8">
        <f t="shared" si="10"/>
        <v>0.65274725274725276</v>
      </c>
      <c r="M36" s="8">
        <f t="shared" si="11"/>
        <v>0.34725274725274724</v>
      </c>
      <c r="N36"/>
    </row>
    <row r="37" spans="1:14" s="1" customFormat="1" x14ac:dyDescent="0.3">
      <c r="A37" s="17"/>
      <c r="B37" s="18"/>
      <c r="C37" s="18"/>
      <c r="D37" s="19"/>
      <c r="F37" s="17"/>
      <c r="G37" s="18"/>
      <c r="H37" s="18"/>
      <c r="K37" s="17"/>
      <c r="L37" s="18"/>
      <c r="M37" s="18"/>
      <c r="N37"/>
    </row>
    <row r="38" spans="1:14" s="1" customFormat="1" x14ac:dyDescent="0.3">
      <c r="A38" s="17"/>
      <c r="B38" s="18"/>
      <c r="C38" s="18"/>
      <c r="D38" s="19"/>
      <c r="F38" s="17"/>
      <c r="G38" s="18"/>
      <c r="H38" s="18"/>
      <c r="K38" s="17"/>
      <c r="L38" s="18"/>
      <c r="M38" s="18"/>
      <c r="N38"/>
    </row>
    <row r="39" spans="1:14" x14ac:dyDescent="0.3">
      <c r="A39" s="5" t="s">
        <v>43</v>
      </c>
      <c r="D39" s="9"/>
    </row>
    <row r="40" spans="1:14" x14ac:dyDescent="0.3">
      <c r="A40" s="7"/>
      <c r="B40" s="26" t="s">
        <v>4</v>
      </c>
      <c r="C40" s="26" t="s">
        <v>5</v>
      </c>
      <c r="D40" s="26" t="s">
        <v>2</v>
      </c>
      <c r="E40" s="7" t="s">
        <v>6</v>
      </c>
      <c r="F40" s="26" t="s">
        <v>3</v>
      </c>
      <c r="G40" s="26" t="s">
        <v>0</v>
      </c>
    </row>
    <row r="41" spans="1:14" x14ac:dyDescent="0.3">
      <c r="A41" s="6"/>
      <c r="B41" s="27"/>
      <c r="C41" s="27"/>
      <c r="D41" s="27"/>
      <c r="E41" s="6" t="s">
        <v>7</v>
      </c>
      <c r="F41" s="27"/>
      <c r="G41" s="27"/>
    </row>
    <row r="42" spans="1:14" x14ac:dyDescent="0.3">
      <c r="A42" s="4" t="s">
        <v>8</v>
      </c>
      <c r="B42" s="3">
        <v>220</v>
      </c>
      <c r="C42" s="3">
        <v>7</v>
      </c>
      <c r="D42" s="3">
        <v>15</v>
      </c>
      <c r="E42" s="3">
        <v>4</v>
      </c>
      <c r="F42" s="3">
        <v>35</v>
      </c>
      <c r="G42" s="2">
        <f>SUM(B42:F42)</f>
        <v>281</v>
      </c>
    </row>
    <row r="43" spans="1:14" x14ac:dyDescent="0.3">
      <c r="A43" s="4" t="s">
        <v>9</v>
      </c>
      <c r="B43" s="3">
        <v>209</v>
      </c>
      <c r="C43" s="3">
        <v>6</v>
      </c>
      <c r="D43" s="3">
        <v>7</v>
      </c>
      <c r="E43" s="3">
        <v>5</v>
      </c>
      <c r="F43" s="3">
        <v>51</v>
      </c>
      <c r="G43" s="2">
        <f t="shared" ref="G43:G48" si="12">SUM(B43:F43)</f>
        <v>278</v>
      </c>
    </row>
    <row r="44" spans="1:14" x14ac:dyDescent="0.3">
      <c r="A44" s="4" t="s">
        <v>10</v>
      </c>
      <c r="B44" s="3">
        <v>234</v>
      </c>
      <c r="C44" s="3">
        <v>7</v>
      </c>
      <c r="D44" s="3">
        <v>6</v>
      </c>
      <c r="E44" s="3">
        <v>3</v>
      </c>
      <c r="F44" s="3">
        <v>41</v>
      </c>
      <c r="G44" s="2">
        <f t="shared" si="12"/>
        <v>291</v>
      </c>
    </row>
    <row r="45" spans="1:14" x14ac:dyDescent="0.3">
      <c r="A45" s="4" t="s">
        <v>11</v>
      </c>
      <c r="B45" s="3">
        <v>246</v>
      </c>
      <c r="C45" s="3">
        <v>8</v>
      </c>
      <c r="D45" s="3">
        <v>6</v>
      </c>
      <c r="E45" s="3">
        <v>9</v>
      </c>
      <c r="F45" s="3">
        <v>42</v>
      </c>
      <c r="G45" s="2">
        <f t="shared" si="12"/>
        <v>311</v>
      </c>
    </row>
    <row r="46" spans="1:14" x14ac:dyDescent="0.3">
      <c r="A46" s="4" t="s">
        <v>12</v>
      </c>
      <c r="B46" s="3">
        <v>256</v>
      </c>
      <c r="C46" s="3">
        <v>9</v>
      </c>
      <c r="D46" s="3">
        <v>2</v>
      </c>
      <c r="E46" s="3">
        <v>1</v>
      </c>
      <c r="F46" s="3">
        <v>44</v>
      </c>
      <c r="G46" s="2">
        <f t="shared" si="12"/>
        <v>312</v>
      </c>
    </row>
    <row r="47" spans="1:14" x14ac:dyDescent="0.3">
      <c r="A47" s="4" t="s">
        <v>29</v>
      </c>
      <c r="B47" s="3">
        <v>230</v>
      </c>
      <c r="C47" s="3">
        <v>6</v>
      </c>
      <c r="D47" s="3">
        <v>4</v>
      </c>
      <c r="E47" s="3">
        <v>2</v>
      </c>
      <c r="F47" s="3">
        <v>36</v>
      </c>
      <c r="G47" s="2">
        <f t="shared" si="12"/>
        <v>278</v>
      </c>
    </row>
    <row r="48" spans="1:14" x14ac:dyDescent="0.3">
      <c r="A48" s="4" t="s">
        <v>44</v>
      </c>
      <c r="B48" s="3">
        <v>224</v>
      </c>
      <c r="C48" s="3">
        <v>4</v>
      </c>
      <c r="D48" s="3">
        <v>10</v>
      </c>
      <c r="E48" s="3">
        <v>4</v>
      </c>
      <c r="F48" s="3">
        <v>39</v>
      </c>
      <c r="G48" s="2">
        <f t="shared" si="12"/>
        <v>281</v>
      </c>
    </row>
    <row r="49" spans="1:10" x14ac:dyDescent="0.3">
      <c r="A49" s="4" t="s">
        <v>45</v>
      </c>
      <c r="B49" s="3">
        <v>275</v>
      </c>
      <c r="C49" s="3">
        <v>4</v>
      </c>
      <c r="D49" s="3">
        <v>29</v>
      </c>
      <c r="E49" s="3">
        <v>5</v>
      </c>
      <c r="F49" s="3">
        <v>36</v>
      </c>
      <c r="G49" s="2">
        <f t="shared" ref="G49" si="13">SUM(B49:F49)</f>
        <v>349</v>
      </c>
    </row>
    <row r="50" spans="1:10" x14ac:dyDescent="0.3">
      <c r="A50" s="4" t="s">
        <v>46</v>
      </c>
      <c r="B50" s="3">
        <v>237</v>
      </c>
      <c r="C50" s="3">
        <v>5</v>
      </c>
      <c r="D50" s="3">
        <v>40</v>
      </c>
      <c r="E50" s="3">
        <v>3</v>
      </c>
      <c r="F50" s="3">
        <v>44</v>
      </c>
      <c r="G50" s="2">
        <f t="shared" ref="G50" si="14">SUM(B50:F50)</f>
        <v>329</v>
      </c>
    </row>
    <row r="51" spans="1:10" x14ac:dyDescent="0.3">
      <c r="A51" s="4" t="s">
        <v>51</v>
      </c>
      <c r="B51" s="3">
        <v>186</v>
      </c>
      <c r="C51" s="3">
        <v>4</v>
      </c>
      <c r="D51" s="3">
        <v>20</v>
      </c>
      <c r="E51" s="3">
        <v>2</v>
      </c>
      <c r="F51" s="3">
        <v>39</v>
      </c>
      <c r="G51" s="2">
        <f t="shared" ref="G51" si="15">SUM(B51:F51)</f>
        <v>251</v>
      </c>
    </row>
    <row r="52" spans="1:10" x14ac:dyDescent="0.3">
      <c r="A52" s="4" t="s">
        <v>52</v>
      </c>
      <c r="B52" s="3">
        <v>52</v>
      </c>
      <c r="C52" s="3">
        <v>2</v>
      </c>
      <c r="D52" s="3">
        <v>21</v>
      </c>
      <c r="E52" s="3">
        <v>0</v>
      </c>
      <c r="F52" s="3">
        <v>30</v>
      </c>
      <c r="G52" s="2">
        <f t="shared" ref="G52" si="16">SUM(B52:F52)</f>
        <v>105</v>
      </c>
    </row>
    <row r="53" spans="1:10" x14ac:dyDescent="0.3">
      <c r="A53" s="4" t="s">
        <v>53</v>
      </c>
      <c r="B53" s="3">
        <v>41</v>
      </c>
      <c r="C53" s="3">
        <v>4</v>
      </c>
      <c r="D53" s="3">
        <v>41</v>
      </c>
      <c r="E53" s="3">
        <v>2</v>
      </c>
      <c r="F53" s="3">
        <v>27</v>
      </c>
      <c r="G53" s="2">
        <f t="shared" ref="G53" si="17">SUM(B53:F53)</f>
        <v>115</v>
      </c>
    </row>
    <row r="54" spans="1:10" x14ac:dyDescent="0.3">
      <c r="A54" s="11"/>
      <c r="B54" s="11"/>
      <c r="C54" s="11"/>
      <c r="D54" s="11"/>
      <c r="E54" s="11"/>
      <c r="F54" s="11"/>
      <c r="G54" s="12"/>
    </row>
    <row r="55" spans="1:10" s="1" customFormat="1" x14ac:dyDescent="0.3">
      <c r="A55" s="17"/>
      <c r="B55" s="11"/>
      <c r="C55" s="11"/>
      <c r="D55" s="11"/>
      <c r="E55" s="11"/>
      <c r="F55" s="11"/>
      <c r="G55" s="12"/>
    </row>
    <row r="56" spans="1:10" s="15" customFormat="1" x14ac:dyDescent="0.3">
      <c r="A56" s="14" t="s">
        <v>38</v>
      </c>
    </row>
    <row r="57" spans="1:10" s="1" customFormat="1" x14ac:dyDescent="0.3">
      <c r="A57" s="16"/>
    </row>
    <row r="58" spans="1:10" x14ac:dyDescent="0.3">
      <c r="A58" s="16" t="s">
        <v>33</v>
      </c>
      <c r="G58" s="16" t="s">
        <v>34</v>
      </c>
    </row>
    <row r="59" spans="1:10" x14ac:dyDescent="0.3">
      <c r="A59" s="7"/>
      <c r="B59" s="7" t="s">
        <v>30</v>
      </c>
      <c r="C59" s="7" t="s">
        <v>31</v>
      </c>
      <c r="D59" s="7" t="s">
        <v>32</v>
      </c>
      <c r="G59" s="25"/>
      <c r="H59" s="25" t="s">
        <v>30</v>
      </c>
      <c r="I59" s="25" t="s">
        <v>31</v>
      </c>
      <c r="J59" s="25" t="s">
        <v>32</v>
      </c>
    </row>
    <row r="60" spans="1:10" x14ac:dyDescent="0.3">
      <c r="A60" s="4" t="s">
        <v>8</v>
      </c>
      <c r="B60" s="20">
        <v>11</v>
      </c>
      <c r="C60" s="20">
        <v>17</v>
      </c>
      <c r="D60" s="20">
        <f t="shared" ref="D60:D71" si="18">C9-B60-C60</f>
        <v>127</v>
      </c>
      <c r="E60" s="21"/>
      <c r="G60" s="4" t="s">
        <v>8</v>
      </c>
      <c r="H60" s="20">
        <v>121</v>
      </c>
      <c r="I60" s="20">
        <v>53</v>
      </c>
      <c r="J60" s="20">
        <f t="shared" ref="J60:J71" si="19">B9-H60-I60</f>
        <v>637</v>
      </c>
    </row>
    <row r="61" spans="1:10" x14ac:dyDescent="0.3">
      <c r="A61" s="4" t="s">
        <v>9</v>
      </c>
      <c r="B61" s="20">
        <v>38</v>
      </c>
      <c r="C61" s="20">
        <v>10</v>
      </c>
      <c r="D61" s="20">
        <f t="shared" si="18"/>
        <v>180</v>
      </c>
      <c r="E61" s="21"/>
      <c r="G61" s="4" t="s">
        <v>9</v>
      </c>
      <c r="H61" s="20">
        <v>136</v>
      </c>
      <c r="I61" s="20">
        <v>29</v>
      </c>
      <c r="J61" s="20">
        <f t="shared" si="19"/>
        <v>599</v>
      </c>
    </row>
    <row r="62" spans="1:10" x14ac:dyDescent="0.3">
      <c r="A62" s="4" t="s">
        <v>10</v>
      </c>
      <c r="B62" s="20">
        <v>40</v>
      </c>
      <c r="C62" s="20">
        <v>14</v>
      </c>
      <c r="D62" s="20">
        <f t="shared" si="18"/>
        <v>282</v>
      </c>
      <c r="E62" s="21"/>
      <c r="G62" s="4" t="s">
        <v>10</v>
      </c>
      <c r="H62" s="20">
        <v>156</v>
      </c>
      <c r="I62" s="20">
        <v>27</v>
      </c>
      <c r="J62" s="20">
        <f t="shared" si="19"/>
        <v>570</v>
      </c>
    </row>
    <row r="63" spans="1:10" x14ac:dyDescent="0.3">
      <c r="A63" s="4" t="s">
        <v>11</v>
      </c>
      <c r="B63" s="20">
        <v>41</v>
      </c>
      <c r="C63" s="20">
        <v>8</v>
      </c>
      <c r="D63" s="20">
        <f t="shared" si="18"/>
        <v>233</v>
      </c>
      <c r="E63" s="21"/>
      <c r="G63" s="4" t="s">
        <v>11</v>
      </c>
      <c r="H63" s="20">
        <v>144</v>
      </c>
      <c r="I63" s="20">
        <v>41</v>
      </c>
      <c r="J63" s="20">
        <f t="shared" si="19"/>
        <v>505</v>
      </c>
    </row>
    <row r="64" spans="1:10" x14ac:dyDescent="0.3">
      <c r="A64" s="4" t="s">
        <v>12</v>
      </c>
      <c r="B64" s="20">
        <v>47</v>
      </c>
      <c r="C64" s="20">
        <v>8</v>
      </c>
      <c r="D64" s="20">
        <f t="shared" si="18"/>
        <v>222</v>
      </c>
      <c r="E64" s="21"/>
      <c r="G64" s="4" t="s">
        <v>12</v>
      </c>
      <c r="H64" s="20">
        <v>153</v>
      </c>
      <c r="I64" s="20">
        <v>36</v>
      </c>
      <c r="J64" s="20">
        <f t="shared" si="19"/>
        <v>481</v>
      </c>
    </row>
    <row r="65" spans="1:15" x14ac:dyDescent="0.3">
      <c r="A65" s="4" t="s">
        <v>29</v>
      </c>
      <c r="B65" s="20">
        <v>42</v>
      </c>
      <c r="C65" s="20">
        <v>7</v>
      </c>
      <c r="D65" s="20">
        <f t="shared" si="18"/>
        <v>252</v>
      </c>
      <c r="E65" s="21"/>
      <c r="G65" s="4" t="s">
        <v>29</v>
      </c>
      <c r="H65" s="20">
        <v>155</v>
      </c>
      <c r="I65" s="20">
        <v>36</v>
      </c>
      <c r="J65" s="20">
        <f t="shared" si="19"/>
        <v>590</v>
      </c>
    </row>
    <row r="66" spans="1:15" x14ac:dyDescent="0.3">
      <c r="A66" s="4" t="s">
        <v>44</v>
      </c>
      <c r="B66" s="20">
        <v>57</v>
      </c>
      <c r="C66" s="20">
        <v>11</v>
      </c>
      <c r="D66" s="20">
        <f t="shared" si="18"/>
        <v>175</v>
      </c>
      <c r="G66" s="4" t="s">
        <v>44</v>
      </c>
      <c r="H66" s="20">
        <v>174</v>
      </c>
      <c r="I66" s="20">
        <v>21</v>
      </c>
      <c r="J66" s="20">
        <f t="shared" si="19"/>
        <v>457</v>
      </c>
    </row>
    <row r="67" spans="1:15" x14ac:dyDescent="0.3">
      <c r="A67" s="4" t="s">
        <v>45</v>
      </c>
      <c r="B67" s="20">
        <v>139</v>
      </c>
      <c r="C67" s="20">
        <v>4</v>
      </c>
      <c r="D67" s="20">
        <f t="shared" si="18"/>
        <v>52</v>
      </c>
      <c r="G67" s="4" t="s">
        <v>45</v>
      </c>
      <c r="H67" s="20">
        <v>506</v>
      </c>
      <c r="I67" s="20">
        <v>12</v>
      </c>
      <c r="J67" s="20">
        <f t="shared" si="19"/>
        <v>177</v>
      </c>
    </row>
    <row r="68" spans="1:15" x14ac:dyDescent="0.3">
      <c r="A68" s="4" t="s">
        <v>46</v>
      </c>
      <c r="B68" s="20">
        <v>120</v>
      </c>
      <c r="C68" s="20">
        <v>4</v>
      </c>
      <c r="D68" s="20">
        <f t="shared" si="18"/>
        <v>53</v>
      </c>
      <c r="G68" s="4" t="s">
        <v>46</v>
      </c>
      <c r="H68" s="20">
        <v>473</v>
      </c>
      <c r="I68" s="20">
        <v>16</v>
      </c>
      <c r="J68" s="20">
        <f t="shared" si="19"/>
        <v>151</v>
      </c>
    </row>
    <row r="69" spans="1:15" x14ac:dyDescent="0.3">
      <c r="A69" s="4" t="s">
        <v>51</v>
      </c>
      <c r="B69" s="20">
        <v>216</v>
      </c>
      <c r="C69" s="20">
        <v>6</v>
      </c>
      <c r="D69" s="20">
        <f t="shared" si="18"/>
        <v>116</v>
      </c>
      <c r="G69" s="4" t="s">
        <v>51</v>
      </c>
      <c r="H69" s="20">
        <v>437</v>
      </c>
      <c r="I69" s="20">
        <v>16</v>
      </c>
      <c r="J69" s="20">
        <f t="shared" si="19"/>
        <v>165</v>
      </c>
    </row>
    <row r="70" spans="1:15" x14ac:dyDescent="0.3">
      <c r="A70" s="4" t="s">
        <v>52</v>
      </c>
      <c r="B70" s="20">
        <v>136</v>
      </c>
      <c r="C70" s="20">
        <v>8</v>
      </c>
      <c r="D70" s="20">
        <f t="shared" si="18"/>
        <v>78</v>
      </c>
      <c r="G70" s="4" t="s">
        <v>52</v>
      </c>
      <c r="H70" s="20">
        <v>447</v>
      </c>
      <c r="I70" s="20">
        <v>12</v>
      </c>
      <c r="J70" s="20">
        <f t="shared" si="19"/>
        <v>135</v>
      </c>
    </row>
    <row r="71" spans="1:15" x14ac:dyDescent="0.3">
      <c r="A71" s="4" t="s">
        <v>53</v>
      </c>
      <c r="B71" s="20">
        <v>235</v>
      </c>
      <c r="C71" s="20">
        <v>6</v>
      </c>
      <c r="D71" s="20">
        <f t="shared" si="18"/>
        <v>118</v>
      </c>
      <c r="G71" s="4" t="s">
        <v>53</v>
      </c>
      <c r="H71" s="20">
        <v>501</v>
      </c>
      <c r="I71" s="20">
        <v>16</v>
      </c>
      <c r="J71" s="20">
        <f t="shared" si="19"/>
        <v>202</v>
      </c>
    </row>
    <row r="72" spans="1:15" x14ac:dyDescent="0.3">
      <c r="A72" s="24"/>
      <c r="B72" s="24"/>
      <c r="C72" s="24"/>
      <c r="D72" s="24"/>
      <c r="G72" s="24"/>
      <c r="H72" s="24"/>
      <c r="I72" s="24"/>
      <c r="J72" s="24"/>
    </row>
    <row r="73" spans="1:15" s="1" customFormat="1" x14ac:dyDescent="0.3">
      <c r="A73" s="17"/>
      <c r="B73" s="18"/>
      <c r="C73" s="18"/>
      <c r="D73" s="19"/>
      <c r="F73" s="17"/>
      <c r="G73" s="18"/>
      <c r="H73" s="18"/>
      <c r="K73" s="17"/>
      <c r="L73" s="18"/>
      <c r="M73" s="18"/>
    </row>
    <row r="74" spans="1:15" s="15" customFormat="1" x14ac:dyDescent="0.3">
      <c r="A74" s="14" t="s">
        <v>39</v>
      </c>
    </row>
    <row r="75" spans="1:15" s="22" customFormat="1" x14ac:dyDescent="0.3">
      <c r="A75" s="23" t="s">
        <v>40</v>
      </c>
    </row>
    <row r="76" spans="1:15" s="1" customFormat="1" x14ac:dyDescent="0.3">
      <c r="A76" s="16"/>
    </row>
    <row r="77" spans="1:15" x14ac:dyDescent="0.3">
      <c r="A77" s="10" t="s">
        <v>27</v>
      </c>
      <c r="I77" s="10" t="s">
        <v>28</v>
      </c>
    </row>
    <row r="78" spans="1:15" x14ac:dyDescent="0.3">
      <c r="A78" s="7"/>
      <c r="B78" s="26" t="s">
        <v>4</v>
      </c>
      <c r="C78" s="26" t="s">
        <v>5</v>
      </c>
      <c r="D78" s="26" t="s">
        <v>2</v>
      </c>
      <c r="E78" s="7" t="s">
        <v>6</v>
      </c>
      <c r="F78" s="26" t="s">
        <v>3</v>
      </c>
      <c r="G78" s="26" t="s">
        <v>0</v>
      </c>
      <c r="I78" s="7"/>
      <c r="J78" s="26" t="s">
        <v>4</v>
      </c>
      <c r="K78" s="26" t="s">
        <v>5</v>
      </c>
      <c r="L78" s="26" t="s">
        <v>2</v>
      </c>
      <c r="M78" s="7" t="s">
        <v>6</v>
      </c>
      <c r="N78" s="26" t="s">
        <v>3</v>
      </c>
      <c r="O78" s="26" t="s">
        <v>0</v>
      </c>
    </row>
    <row r="79" spans="1:15" x14ac:dyDescent="0.3">
      <c r="A79" s="6"/>
      <c r="B79" s="27"/>
      <c r="C79" s="27"/>
      <c r="D79" s="27"/>
      <c r="E79" s="6" t="s">
        <v>7</v>
      </c>
      <c r="F79" s="27"/>
      <c r="G79" s="27"/>
      <c r="I79" s="6"/>
      <c r="J79" s="27"/>
      <c r="K79" s="27"/>
      <c r="L79" s="27"/>
      <c r="M79" s="6" t="s">
        <v>7</v>
      </c>
      <c r="N79" s="27"/>
      <c r="O79" s="27"/>
    </row>
    <row r="80" spans="1:15" x14ac:dyDescent="0.3">
      <c r="A80" s="4" t="s">
        <v>8</v>
      </c>
      <c r="B80" s="3">
        <v>40</v>
      </c>
      <c r="C80" s="3">
        <f t="shared" ref="C80:C87" si="20">K80+K97+C97</f>
        <v>57</v>
      </c>
      <c r="D80" s="3">
        <v>734</v>
      </c>
      <c r="E80" s="3">
        <v>8</v>
      </c>
      <c r="F80" s="3">
        <v>127</v>
      </c>
      <c r="G80" s="2">
        <f t="shared" ref="G80:G86" si="21">SUM(B80:F80)</f>
        <v>966</v>
      </c>
      <c r="I80" s="4" t="s">
        <v>8</v>
      </c>
      <c r="J80" s="3">
        <v>15</v>
      </c>
      <c r="K80" s="3">
        <v>34</v>
      </c>
      <c r="L80" s="3">
        <v>673</v>
      </c>
      <c r="M80" s="3">
        <v>6</v>
      </c>
      <c r="N80" s="3">
        <v>36</v>
      </c>
      <c r="O80" s="2">
        <f t="shared" ref="O80:O84" si="22">SUM(J80:N80)</f>
        <v>764</v>
      </c>
    </row>
    <row r="81" spans="1:24" x14ac:dyDescent="0.3">
      <c r="A81" s="4" t="s">
        <v>9</v>
      </c>
      <c r="B81" s="3">
        <v>28</v>
      </c>
      <c r="C81" s="3">
        <f t="shared" si="20"/>
        <v>61</v>
      </c>
      <c r="D81" s="3">
        <v>726</v>
      </c>
      <c r="E81" s="3">
        <v>24</v>
      </c>
      <c r="F81" s="3">
        <v>153</v>
      </c>
      <c r="G81" s="2">
        <f t="shared" si="21"/>
        <v>992</v>
      </c>
      <c r="I81" s="4" t="s">
        <v>9</v>
      </c>
      <c r="J81" s="3">
        <v>8</v>
      </c>
      <c r="K81" s="3">
        <v>22</v>
      </c>
      <c r="L81" s="3">
        <v>690</v>
      </c>
      <c r="M81" s="3">
        <v>21</v>
      </c>
      <c r="N81" s="3">
        <v>38</v>
      </c>
      <c r="O81" s="2">
        <f t="shared" si="22"/>
        <v>779</v>
      </c>
    </row>
    <row r="82" spans="1:24" x14ac:dyDescent="0.3">
      <c r="A82" s="4" t="s">
        <v>10</v>
      </c>
      <c r="B82" s="3">
        <v>37</v>
      </c>
      <c r="C82" s="3">
        <f t="shared" si="20"/>
        <v>102</v>
      </c>
      <c r="D82" s="3">
        <v>755</v>
      </c>
      <c r="E82" s="3">
        <v>21</v>
      </c>
      <c r="F82" s="3">
        <v>174</v>
      </c>
      <c r="G82" s="2">
        <f t="shared" si="21"/>
        <v>1089</v>
      </c>
      <c r="I82" s="4" t="s">
        <v>10</v>
      </c>
      <c r="J82" s="3">
        <v>12</v>
      </c>
      <c r="K82" s="3">
        <v>45</v>
      </c>
      <c r="L82" s="3">
        <v>720</v>
      </c>
      <c r="M82" s="3">
        <v>15</v>
      </c>
      <c r="N82" s="3">
        <v>56</v>
      </c>
      <c r="O82" s="2">
        <f t="shared" si="22"/>
        <v>848</v>
      </c>
    </row>
    <row r="83" spans="1:24" x14ac:dyDescent="0.3">
      <c r="A83" s="4" t="s">
        <v>11</v>
      </c>
      <c r="B83" s="3">
        <v>29</v>
      </c>
      <c r="C83" s="3">
        <f t="shared" si="20"/>
        <v>66</v>
      </c>
      <c r="D83" s="3">
        <v>718</v>
      </c>
      <c r="E83" s="3">
        <v>22</v>
      </c>
      <c r="F83" s="3">
        <v>137</v>
      </c>
      <c r="G83" s="2">
        <f t="shared" si="21"/>
        <v>972</v>
      </c>
      <c r="I83" s="4" t="s">
        <v>11</v>
      </c>
      <c r="J83" s="3">
        <v>8</v>
      </c>
      <c r="K83" s="3">
        <v>18</v>
      </c>
      <c r="L83" s="3">
        <v>665</v>
      </c>
      <c r="M83" s="3">
        <v>12</v>
      </c>
      <c r="N83" s="3">
        <v>35</v>
      </c>
      <c r="O83" s="2">
        <f t="shared" si="22"/>
        <v>738</v>
      </c>
    </row>
    <row r="84" spans="1:24" x14ac:dyDescent="0.3">
      <c r="A84" s="4" t="s">
        <v>12</v>
      </c>
      <c r="B84" s="3">
        <v>37</v>
      </c>
      <c r="C84" s="3">
        <f t="shared" si="20"/>
        <v>85</v>
      </c>
      <c r="D84" s="3">
        <v>645</v>
      </c>
      <c r="E84" s="3">
        <v>27</v>
      </c>
      <c r="F84" s="3">
        <v>153</v>
      </c>
      <c r="G84" s="2">
        <f t="shared" si="21"/>
        <v>947</v>
      </c>
      <c r="I84" s="4" t="s">
        <v>12</v>
      </c>
      <c r="J84" s="3">
        <v>10</v>
      </c>
      <c r="K84" s="3">
        <v>27</v>
      </c>
      <c r="L84" s="3">
        <v>599</v>
      </c>
      <c r="M84" s="3">
        <v>23</v>
      </c>
      <c r="N84" s="3">
        <v>44</v>
      </c>
      <c r="O84" s="2">
        <f t="shared" si="22"/>
        <v>703</v>
      </c>
    </row>
    <row r="85" spans="1:24" s="1" customFormat="1" x14ac:dyDescent="0.3">
      <c r="A85" s="4" t="s">
        <v>29</v>
      </c>
      <c r="B85" s="3">
        <v>17</v>
      </c>
      <c r="C85" s="3">
        <f t="shared" si="20"/>
        <v>80</v>
      </c>
      <c r="D85" s="3">
        <v>769</v>
      </c>
      <c r="E85" s="3">
        <v>33</v>
      </c>
      <c r="F85" s="3">
        <v>183</v>
      </c>
      <c r="G85" s="2">
        <f t="shared" si="21"/>
        <v>1082</v>
      </c>
      <c r="I85" s="4" t="s">
        <v>29</v>
      </c>
      <c r="J85" s="3">
        <v>4</v>
      </c>
      <c r="K85" s="3">
        <v>38</v>
      </c>
      <c r="L85" s="3">
        <v>724</v>
      </c>
      <c r="M85" s="3">
        <v>25</v>
      </c>
      <c r="N85" s="3">
        <v>51</v>
      </c>
      <c r="O85" s="2">
        <f t="shared" ref="O85:O90" si="23">SUM(J85:N85)</f>
        <v>842</v>
      </c>
      <c r="P85" s="18"/>
    </row>
    <row r="86" spans="1:24" x14ac:dyDescent="0.3">
      <c r="A86" s="4" t="s">
        <v>44</v>
      </c>
      <c r="B86" s="3">
        <f t="shared" ref="B86:B91" si="24">J86+J103+B103</f>
        <v>18</v>
      </c>
      <c r="C86" s="3">
        <f t="shared" si="20"/>
        <v>56</v>
      </c>
      <c r="D86" s="3">
        <f t="shared" ref="D86:F87" si="25">L86+L103+D103</f>
        <v>642</v>
      </c>
      <c r="E86" s="3">
        <f t="shared" si="25"/>
        <v>18</v>
      </c>
      <c r="F86" s="3">
        <f t="shared" si="25"/>
        <v>161</v>
      </c>
      <c r="G86" s="2">
        <f t="shared" si="21"/>
        <v>895</v>
      </c>
      <c r="I86" s="4" t="s">
        <v>44</v>
      </c>
      <c r="J86" s="3">
        <v>4</v>
      </c>
      <c r="K86" s="3">
        <v>18</v>
      </c>
      <c r="L86" s="3">
        <v>556</v>
      </c>
      <c r="M86" s="3">
        <v>11</v>
      </c>
      <c r="N86" s="3">
        <v>43</v>
      </c>
      <c r="O86" s="2">
        <f t="shared" si="23"/>
        <v>632</v>
      </c>
      <c r="R86" s="17"/>
      <c r="S86" s="18"/>
      <c r="T86" s="18"/>
      <c r="U86" s="19"/>
      <c r="V86" s="1"/>
      <c r="W86" s="17"/>
      <c r="X86" s="18"/>
    </row>
    <row r="87" spans="1:24" x14ac:dyDescent="0.3">
      <c r="A87" s="4" t="s">
        <v>45</v>
      </c>
      <c r="B87" s="3">
        <f t="shared" si="24"/>
        <v>25</v>
      </c>
      <c r="C87" s="3">
        <f t="shared" si="20"/>
        <v>60</v>
      </c>
      <c r="D87" s="3">
        <f t="shared" si="25"/>
        <v>613</v>
      </c>
      <c r="E87" s="3">
        <f t="shared" si="25"/>
        <v>20</v>
      </c>
      <c r="F87" s="3">
        <f t="shared" si="25"/>
        <v>172</v>
      </c>
      <c r="G87" s="2">
        <f t="shared" ref="G87" si="26">SUM(B87:F87)</f>
        <v>890</v>
      </c>
      <c r="I87" s="4" t="s">
        <v>45</v>
      </c>
      <c r="J87" s="3">
        <v>9</v>
      </c>
      <c r="K87" s="3">
        <v>13</v>
      </c>
      <c r="L87" s="3">
        <v>162</v>
      </c>
      <c r="M87" s="3">
        <v>2</v>
      </c>
      <c r="N87" s="3">
        <v>43</v>
      </c>
      <c r="O87" s="2">
        <f t="shared" si="23"/>
        <v>229</v>
      </c>
    </row>
    <row r="88" spans="1:24" x14ac:dyDescent="0.3">
      <c r="A88" s="4" t="s">
        <v>46</v>
      </c>
      <c r="B88" s="3">
        <f t="shared" si="24"/>
        <v>20</v>
      </c>
      <c r="C88" s="3">
        <f t="shared" ref="C88:E88" si="27">K88+K105+C105</f>
        <v>51</v>
      </c>
      <c r="D88" s="3">
        <f t="shared" si="27"/>
        <v>565</v>
      </c>
      <c r="E88" s="3">
        <f t="shared" si="27"/>
        <v>16</v>
      </c>
      <c r="F88" s="3">
        <f>N88+N105+F105</f>
        <v>165</v>
      </c>
      <c r="G88" s="2">
        <f t="shared" ref="G88:G89" si="28">SUM(B88:F88)</f>
        <v>817</v>
      </c>
      <c r="I88" s="4" t="s">
        <v>46</v>
      </c>
      <c r="J88" s="3">
        <v>10</v>
      </c>
      <c r="K88" s="3">
        <v>10</v>
      </c>
      <c r="L88" s="3">
        <v>140</v>
      </c>
      <c r="M88" s="3">
        <v>1</v>
      </c>
      <c r="N88" s="3">
        <v>43</v>
      </c>
      <c r="O88" s="2">
        <f t="shared" si="23"/>
        <v>204</v>
      </c>
    </row>
    <row r="89" spans="1:24" x14ac:dyDescent="0.3">
      <c r="A89" s="4" t="s">
        <v>51</v>
      </c>
      <c r="B89" s="3">
        <f t="shared" si="24"/>
        <v>52</v>
      </c>
      <c r="C89" s="3">
        <f t="shared" ref="C89" si="29">K89+K106+C106</f>
        <v>43</v>
      </c>
      <c r="D89" s="3">
        <f t="shared" ref="D89" si="30">L89+L106+D106</f>
        <v>684</v>
      </c>
      <c r="E89" s="3">
        <f t="shared" ref="E89" si="31">M89+M106+E106</f>
        <v>23</v>
      </c>
      <c r="F89" s="3">
        <f>N89+N106+F106</f>
        <v>154</v>
      </c>
      <c r="G89" s="2">
        <f t="shared" si="28"/>
        <v>956</v>
      </c>
      <c r="I89" s="4" t="s">
        <v>51</v>
      </c>
      <c r="J89" s="3">
        <v>17</v>
      </c>
      <c r="K89" s="3">
        <v>10</v>
      </c>
      <c r="L89" s="3">
        <v>197</v>
      </c>
      <c r="M89" s="3">
        <v>7</v>
      </c>
      <c r="N89" s="3">
        <v>50</v>
      </c>
      <c r="O89" s="2">
        <f t="shared" si="23"/>
        <v>281</v>
      </c>
    </row>
    <row r="90" spans="1:24" x14ac:dyDescent="0.3">
      <c r="A90" s="4" t="s">
        <v>52</v>
      </c>
      <c r="B90" s="3">
        <f t="shared" si="24"/>
        <v>203</v>
      </c>
      <c r="C90" s="3">
        <f t="shared" ref="C90" si="32">K90+K107+C107</f>
        <v>39</v>
      </c>
      <c r="D90" s="3">
        <f t="shared" ref="D90" si="33">L90+L107+D107</f>
        <v>446</v>
      </c>
      <c r="E90" s="3">
        <f t="shared" ref="E90" si="34">M90+M107+E107</f>
        <v>15</v>
      </c>
      <c r="F90" s="3">
        <f>N90+N107+F107</f>
        <v>113</v>
      </c>
      <c r="G90" s="2">
        <f t="shared" ref="G90" si="35">SUM(B90:F90)</f>
        <v>816</v>
      </c>
      <c r="I90" s="4" t="s">
        <v>52</v>
      </c>
      <c r="J90" s="3">
        <v>64</v>
      </c>
      <c r="K90" s="3">
        <v>7</v>
      </c>
      <c r="L90" s="3">
        <v>120</v>
      </c>
      <c r="M90" s="3">
        <v>3</v>
      </c>
      <c r="N90" s="3">
        <v>19</v>
      </c>
      <c r="O90" s="2">
        <f t="shared" si="23"/>
        <v>213</v>
      </c>
    </row>
    <row r="91" spans="1:24" x14ac:dyDescent="0.3">
      <c r="A91" s="4" t="s">
        <v>53</v>
      </c>
      <c r="B91" s="3">
        <f t="shared" si="24"/>
        <v>284</v>
      </c>
      <c r="C91" s="3">
        <f t="shared" ref="C91" si="36">K91+K108+C108</f>
        <v>40</v>
      </c>
      <c r="D91" s="3">
        <f>L91+L108+D108</f>
        <v>604</v>
      </c>
      <c r="E91" s="3">
        <f t="shared" ref="E91" si="37">M91+M108+E108</f>
        <v>19</v>
      </c>
      <c r="F91" s="3">
        <f>N91+N108+F108</f>
        <v>131</v>
      </c>
      <c r="G91" s="2">
        <f t="shared" ref="G91" si="38">SUM(B91:F91)</f>
        <v>1078</v>
      </c>
      <c r="I91" s="4" t="s">
        <v>53</v>
      </c>
      <c r="J91" s="3">
        <v>83</v>
      </c>
      <c r="K91" s="3">
        <v>3</v>
      </c>
      <c r="L91" s="3">
        <v>180</v>
      </c>
      <c r="M91" s="3">
        <v>5</v>
      </c>
      <c r="N91" s="3">
        <v>49</v>
      </c>
      <c r="O91" s="2">
        <f t="shared" ref="O91" si="39">SUM(J91:N91)</f>
        <v>320</v>
      </c>
    </row>
    <row r="94" spans="1:24" x14ac:dyDescent="0.3">
      <c r="A94" s="10" t="s">
        <v>47</v>
      </c>
      <c r="I94" s="5" t="s">
        <v>48</v>
      </c>
    </row>
    <row r="95" spans="1:24" x14ac:dyDescent="0.3">
      <c r="A95" s="7"/>
      <c r="B95" s="26" t="s">
        <v>4</v>
      </c>
      <c r="C95" s="26" t="s">
        <v>5</v>
      </c>
      <c r="D95" s="26" t="s">
        <v>2</v>
      </c>
      <c r="E95" s="7" t="s">
        <v>6</v>
      </c>
      <c r="F95" s="26" t="s">
        <v>3</v>
      </c>
      <c r="G95" s="26" t="s">
        <v>0</v>
      </c>
      <c r="I95" s="7"/>
      <c r="J95" s="26" t="s">
        <v>4</v>
      </c>
      <c r="K95" s="26" t="s">
        <v>5</v>
      </c>
      <c r="L95" s="26" t="s">
        <v>2</v>
      </c>
      <c r="M95" s="7" t="s">
        <v>6</v>
      </c>
      <c r="N95" s="26" t="s">
        <v>3</v>
      </c>
      <c r="O95" s="26" t="s">
        <v>0</v>
      </c>
    </row>
    <row r="96" spans="1:24" x14ac:dyDescent="0.3">
      <c r="A96" s="6"/>
      <c r="B96" s="27"/>
      <c r="C96" s="27"/>
      <c r="D96" s="27"/>
      <c r="E96" s="6" t="s">
        <v>7</v>
      </c>
      <c r="F96" s="27"/>
      <c r="G96" s="27"/>
      <c r="I96" s="6"/>
      <c r="J96" s="27"/>
      <c r="K96" s="27"/>
      <c r="L96" s="27"/>
      <c r="M96" s="6" t="s">
        <v>7</v>
      </c>
      <c r="N96" s="27"/>
      <c r="O96" s="27"/>
    </row>
    <row r="97" spans="1:24" x14ac:dyDescent="0.3">
      <c r="A97" s="4" t="s">
        <v>8</v>
      </c>
      <c r="B97" s="3">
        <v>22</v>
      </c>
      <c r="C97" s="3">
        <v>20</v>
      </c>
      <c r="D97" s="3">
        <v>11</v>
      </c>
      <c r="E97" s="3">
        <v>2</v>
      </c>
      <c r="F97" s="3">
        <v>77</v>
      </c>
      <c r="G97" s="2">
        <f t="shared" ref="G97:G103" si="40">SUM(B97:F97)</f>
        <v>132</v>
      </c>
      <c r="I97" s="4" t="s">
        <v>8</v>
      </c>
      <c r="J97" s="3">
        <v>3</v>
      </c>
      <c r="K97" s="3">
        <v>3</v>
      </c>
      <c r="L97" s="3">
        <v>50</v>
      </c>
      <c r="M97" s="3">
        <v>0</v>
      </c>
      <c r="N97" s="3">
        <v>14</v>
      </c>
      <c r="O97" s="2">
        <f t="shared" ref="O97:O103" si="41">SUM(J97:N97)</f>
        <v>70</v>
      </c>
    </row>
    <row r="98" spans="1:24" x14ac:dyDescent="0.3">
      <c r="A98" s="4" t="s">
        <v>9</v>
      </c>
      <c r="B98" s="3">
        <v>18</v>
      </c>
      <c r="C98" s="3">
        <v>38</v>
      </c>
      <c r="D98" s="3">
        <v>5</v>
      </c>
      <c r="E98" s="3">
        <v>2</v>
      </c>
      <c r="F98" s="3">
        <v>111</v>
      </c>
      <c r="G98" s="2">
        <f t="shared" si="40"/>
        <v>174</v>
      </c>
      <c r="I98" s="4" t="s">
        <v>9</v>
      </c>
      <c r="J98" s="3">
        <v>2</v>
      </c>
      <c r="K98" s="3">
        <v>1</v>
      </c>
      <c r="L98" s="3">
        <v>31</v>
      </c>
      <c r="M98" s="3">
        <v>1</v>
      </c>
      <c r="N98" s="3">
        <v>4</v>
      </c>
      <c r="O98" s="2">
        <f t="shared" si="41"/>
        <v>39</v>
      </c>
    </row>
    <row r="99" spans="1:24" x14ac:dyDescent="0.3">
      <c r="A99" s="4" t="s">
        <v>10</v>
      </c>
      <c r="B99" s="3">
        <v>25</v>
      </c>
      <c r="C99" s="3">
        <v>52</v>
      </c>
      <c r="D99" s="3">
        <v>4</v>
      </c>
      <c r="E99" s="3">
        <v>6</v>
      </c>
      <c r="F99" s="3">
        <v>113</v>
      </c>
      <c r="G99" s="2">
        <f t="shared" si="40"/>
        <v>200</v>
      </c>
      <c r="I99" s="4" t="s">
        <v>10</v>
      </c>
      <c r="J99" s="3">
        <v>0</v>
      </c>
      <c r="K99" s="3">
        <v>5</v>
      </c>
      <c r="L99" s="3">
        <v>31</v>
      </c>
      <c r="M99" s="3">
        <v>0</v>
      </c>
      <c r="N99" s="3">
        <v>5</v>
      </c>
      <c r="O99" s="2">
        <f t="shared" si="41"/>
        <v>41</v>
      </c>
    </row>
    <row r="100" spans="1:24" x14ac:dyDescent="0.3">
      <c r="A100" s="4" t="s">
        <v>11</v>
      </c>
      <c r="B100" s="3">
        <v>20</v>
      </c>
      <c r="C100" s="3">
        <v>47</v>
      </c>
      <c r="D100" s="3">
        <v>13</v>
      </c>
      <c r="E100" s="3">
        <v>9</v>
      </c>
      <c r="F100" s="3">
        <v>96</v>
      </c>
      <c r="G100" s="2">
        <f t="shared" si="40"/>
        <v>185</v>
      </c>
      <c r="I100" s="4" t="s">
        <v>11</v>
      </c>
      <c r="J100" s="3">
        <v>1</v>
      </c>
      <c r="K100" s="3">
        <v>1</v>
      </c>
      <c r="L100" s="3">
        <v>40</v>
      </c>
      <c r="M100" s="3">
        <v>1</v>
      </c>
      <c r="N100" s="3">
        <v>6</v>
      </c>
      <c r="O100" s="2">
        <f t="shared" si="41"/>
        <v>49</v>
      </c>
    </row>
    <row r="101" spans="1:24" s="1" customFormat="1" x14ac:dyDescent="0.3">
      <c r="A101" s="4" t="s">
        <v>12</v>
      </c>
      <c r="B101" s="3">
        <v>25</v>
      </c>
      <c r="C101" s="3">
        <v>54</v>
      </c>
      <c r="D101" s="3">
        <v>12</v>
      </c>
      <c r="E101" s="3">
        <v>4</v>
      </c>
      <c r="F101" s="3">
        <v>105</v>
      </c>
      <c r="G101" s="2">
        <f t="shared" si="40"/>
        <v>200</v>
      </c>
      <c r="I101" s="4" t="s">
        <v>12</v>
      </c>
      <c r="J101" s="3">
        <v>2</v>
      </c>
      <c r="K101" s="3">
        <v>4</v>
      </c>
      <c r="L101" s="3">
        <v>34</v>
      </c>
      <c r="M101" s="3">
        <v>0</v>
      </c>
      <c r="N101" s="3">
        <v>4</v>
      </c>
      <c r="O101" s="2">
        <f t="shared" si="41"/>
        <v>44</v>
      </c>
    </row>
    <row r="102" spans="1:24" x14ac:dyDescent="0.3">
      <c r="A102" s="4" t="s">
        <v>29</v>
      </c>
      <c r="B102" s="3">
        <v>13</v>
      </c>
      <c r="C102" s="3">
        <v>40</v>
      </c>
      <c r="D102" s="3">
        <v>9</v>
      </c>
      <c r="E102" s="3">
        <v>7</v>
      </c>
      <c r="F102" s="3">
        <v>128</v>
      </c>
      <c r="G102" s="2">
        <f t="shared" si="40"/>
        <v>197</v>
      </c>
      <c r="I102" s="4" t="s">
        <v>29</v>
      </c>
      <c r="J102" s="3">
        <v>0</v>
      </c>
      <c r="K102" s="3">
        <v>2</v>
      </c>
      <c r="L102" s="3">
        <v>36</v>
      </c>
      <c r="M102" s="3">
        <v>1</v>
      </c>
      <c r="N102" s="3">
        <v>4</v>
      </c>
      <c r="O102" s="2">
        <f t="shared" si="41"/>
        <v>43</v>
      </c>
    </row>
    <row r="103" spans="1:24" x14ac:dyDescent="0.3">
      <c r="A103" s="4" t="s">
        <v>44</v>
      </c>
      <c r="B103" s="3">
        <v>14</v>
      </c>
      <c r="C103" s="3">
        <v>38</v>
      </c>
      <c r="D103" s="3">
        <v>59</v>
      </c>
      <c r="E103" s="3">
        <v>7</v>
      </c>
      <c r="F103" s="3">
        <v>113</v>
      </c>
      <c r="G103" s="2">
        <f t="shared" si="40"/>
        <v>231</v>
      </c>
      <c r="I103" s="4" t="s">
        <v>44</v>
      </c>
      <c r="J103" s="3">
        <v>0</v>
      </c>
      <c r="K103" s="3">
        <v>0</v>
      </c>
      <c r="L103" s="3">
        <v>27</v>
      </c>
      <c r="M103" s="3">
        <v>0</v>
      </c>
      <c r="N103" s="3">
        <v>5</v>
      </c>
      <c r="O103" s="2">
        <f t="shared" si="41"/>
        <v>32</v>
      </c>
      <c r="R103" s="17"/>
      <c r="S103" s="18"/>
      <c r="T103" s="18"/>
      <c r="U103" s="19"/>
      <c r="V103" s="1"/>
      <c r="W103" s="17"/>
      <c r="X103" s="18"/>
    </row>
    <row r="104" spans="1:24" s="1" customFormat="1" x14ac:dyDescent="0.3">
      <c r="A104" s="4" t="s">
        <v>45</v>
      </c>
      <c r="B104" s="3">
        <v>16</v>
      </c>
      <c r="C104" s="3">
        <v>47</v>
      </c>
      <c r="D104" s="3">
        <v>437</v>
      </c>
      <c r="E104" s="3">
        <v>18</v>
      </c>
      <c r="F104" s="3">
        <v>127</v>
      </c>
      <c r="G104" s="2">
        <f t="shared" ref="G104" si="42">SUM(B104:F104)</f>
        <v>645</v>
      </c>
      <c r="H104"/>
      <c r="I104" s="4" t="s">
        <v>45</v>
      </c>
      <c r="J104" s="3">
        <v>0</v>
      </c>
      <c r="K104" s="3">
        <v>0</v>
      </c>
      <c r="L104" s="3">
        <v>14</v>
      </c>
      <c r="M104" s="3">
        <v>0</v>
      </c>
      <c r="N104" s="3">
        <v>2</v>
      </c>
      <c r="O104" s="2">
        <f t="shared" ref="O104" si="43">SUM(J104:N104)</f>
        <v>16</v>
      </c>
    </row>
    <row r="105" spans="1:24" s="1" customFormat="1" x14ac:dyDescent="0.3">
      <c r="A105" s="4" t="s">
        <v>46</v>
      </c>
      <c r="B105" s="3">
        <v>9</v>
      </c>
      <c r="C105" s="3">
        <v>41</v>
      </c>
      <c r="D105" s="3">
        <v>417</v>
      </c>
      <c r="E105" s="3">
        <v>14</v>
      </c>
      <c r="F105" s="3">
        <v>112</v>
      </c>
      <c r="G105" s="2">
        <f t="shared" ref="G105:G106" si="44">SUM(B105:F105)</f>
        <v>593</v>
      </c>
      <c r="H105"/>
      <c r="I105" s="4" t="s">
        <v>46</v>
      </c>
      <c r="J105" s="3">
        <v>1</v>
      </c>
      <c r="K105" s="3">
        <v>0</v>
      </c>
      <c r="L105" s="3">
        <v>8</v>
      </c>
      <c r="M105" s="3">
        <v>1</v>
      </c>
      <c r="N105" s="3">
        <v>10</v>
      </c>
      <c r="O105" s="2">
        <f t="shared" ref="O105:O106" si="45">SUM(J105:N105)</f>
        <v>20</v>
      </c>
    </row>
    <row r="106" spans="1:24" s="1" customFormat="1" x14ac:dyDescent="0.3">
      <c r="A106" s="4" t="s">
        <v>51</v>
      </c>
      <c r="B106" s="3">
        <v>35</v>
      </c>
      <c r="C106" s="3">
        <v>33</v>
      </c>
      <c r="D106" s="3">
        <v>468</v>
      </c>
      <c r="E106" s="3">
        <v>16</v>
      </c>
      <c r="F106" s="3">
        <v>101</v>
      </c>
      <c r="G106" s="2">
        <f t="shared" si="44"/>
        <v>653</v>
      </c>
      <c r="I106" s="4" t="s">
        <v>51</v>
      </c>
      <c r="J106" s="3">
        <v>0</v>
      </c>
      <c r="K106" s="3">
        <v>0</v>
      </c>
      <c r="L106" s="3">
        <v>19</v>
      </c>
      <c r="M106" s="3">
        <v>0</v>
      </c>
      <c r="N106" s="3">
        <v>3</v>
      </c>
      <c r="O106" s="2">
        <f t="shared" si="45"/>
        <v>22</v>
      </c>
    </row>
    <row r="107" spans="1:24" s="1" customFormat="1" x14ac:dyDescent="0.3">
      <c r="A107" s="4" t="s">
        <v>52</v>
      </c>
      <c r="B107" s="3">
        <v>132</v>
      </c>
      <c r="C107" s="3">
        <v>32</v>
      </c>
      <c r="D107" s="3">
        <v>315</v>
      </c>
      <c r="E107" s="3">
        <v>12</v>
      </c>
      <c r="F107" s="3">
        <v>92</v>
      </c>
      <c r="G107" s="2">
        <f t="shared" ref="G107" si="46">SUM(B107:F107)</f>
        <v>583</v>
      </c>
      <c r="I107" s="4" t="s">
        <v>52</v>
      </c>
      <c r="J107" s="3">
        <v>7</v>
      </c>
      <c r="K107" s="3">
        <v>0</v>
      </c>
      <c r="L107" s="3">
        <v>11</v>
      </c>
      <c r="M107" s="3">
        <v>0</v>
      </c>
      <c r="N107" s="3">
        <v>2</v>
      </c>
      <c r="O107" s="2">
        <f t="shared" ref="O107" si="47">SUM(J107:N107)</f>
        <v>20</v>
      </c>
    </row>
    <row r="108" spans="1:24" s="1" customFormat="1" x14ac:dyDescent="0.3">
      <c r="A108" s="4" t="s">
        <v>53</v>
      </c>
      <c r="B108" s="3">
        <v>198</v>
      </c>
      <c r="C108" s="3">
        <v>36</v>
      </c>
      <c r="D108" s="3">
        <v>410</v>
      </c>
      <c r="E108" s="3">
        <v>14</v>
      </c>
      <c r="F108" s="3">
        <v>78</v>
      </c>
      <c r="G108" s="2">
        <f t="shared" ref="G108" si="48">SUM(B108:F108)</f>
        <v>736</v>
      </c>
      <c r="I108" s="4" t="s">
        <v>53</v>
      </c>
      <c r="J108" s="3">
        <v>3</v>
      </c>
      <c r="K108" s="3">
        <v>1</v>
      </c>
      <c r="L108" s="3">
        <v>14</v>
      </c>
      <c r="M108" s="3">
        <v>0</v>
      </c>
      <c r="N108" s="3">
        <v>4</v>
      </c>
      <c r="O108" s="2">
        <f t="shared" ref="O108" si="49">SUM(J108:N108)</f>
        <v>22</v>
      </c>
    </row>
    <row r="109" spans="1:24" s="1" customFormat="1" x14ac:dyDescent="0.3">
      <c r="A109" s="17"/>
      <c r="B109" s="11"/>
      <c r="C109" s="11"/>
      <c r="D109" s="11"/>
      <c r="E109" s="11"/>
      <c r="F109" s="11"/>
      <c r="G109" s="12"/>
      <c r="I109" s="17"/>
      <c r="J109" s="11"/>
      <c r="K109" s="11"/>
      <c r="L109" s="11"/>
      <c r="M109" s="11"/>
      <c r="N109" s="11"/>
      <c r="O109" s="12"/>
    </row>
    <row r="110" spans="1:24" s="1" customFormat="1" x14ac:dyDescent="0.3">
      <c r="A110" s="17"/>
      <c r="B110" s="11"/>
      <c r="C110" s="11"/>
      <c r="D110" s="11"/>
      <c r="E110" s="11"/>
      <c r="F110" s="11"/>
      <c r="G110" s="12"/>
    </row>
    <row r="111" spans="1:24" s="22" customFormat="1" x14ac:dyDescent="0.3">
      <c r="A111" s="23" t="s">
        <v>41</v>
      </c>
    </row>
    <row r="112" spans="1:24" s="1" customFormat="1" x14ac:dyDescent="0.3">
      <c r="A112" s="17"/>
      <c r="B112" s="11"/>
      <c r="C112" s="11"/>
      <c r="D112" s="11"/>
      <c r="E112" s="11"/>
      <c r="F112" s="11"/>
      <c r="G112" s="12"/>
    </row>
    <row r="113" spans="1:24" x14ac:dyDescent="0.3">
      <c r="A113" s="10" t="s">
        <v>37</v>
      </c>
      <c r="I113" s="10" t="s">
        <v>36</v>
      </c>
    </row>
    <row r="114" spans="1:24" x14ac:dyDescent="0.3">
      <c r="A114" s="7"/>
      <c r="B114" s="26" t="s">
        <v>4</v>
      </c>
      <c r="C114" s="26" t="s">
        <v>5</v>
      </c>
      <c r="D114" s="26" t="s">
        <v>2</v>
      </c>
      <c r="E114" s="7" t="s">
        <v>6</v>
      </c>
      <c r="F114" s="26" t="s">
        <v>3</v>
      </c>
      <c r="G114" s="26" t="s">
        <v>0</v>
      </c>
      <c r="I114" s="7"/>
      <c r="J114" s="26" t="s">
        <v>4</v>
      </c>
      <c r="K114" s="26" t="s">
        <v>5</v>
      </c>
      <c r="L114" s="26" t="s">
        <v>2</v>
      </c>
      <c r="M114" s="7" t="s">
        <v>6</v>
      </c>
      <c r="N114" s="26" t="s">
        <v>3</v>
      </c>
      <c r="O114" s="26" t="s">
        <v>0</v>
      </c>
    </row>
    <row r="115" spans="1:24" x14ac:dyDescent="0.3">
      <c r="A115" s="6"/>
      <c r="B115" s="27"/>
      <c r="C115" s="27"/>
      <c r="D115" s="27"/>
      <c r="E115" s="6" t="s">
        <v>7</v>
      </c>
      <c r="F115" s="27"/>
      <c r="G115" s="27"/>
      <c r="I115" s="6"/>
      <c r="J115" s="27"/>
      <c r="K115" s="27"/>
      <c r="L115" s="27"/>
      <c r="M115" s="6" t="s">
        <v>7</v>
      </c>
      <c r="N115" s="27"/>
      <c r="O115" s="27"/>
    </row>
    <row r="116" spans="1:24" x14ac:dyDescent="0.3">
      <c r="A116" s="4" t="s">
        <v>8</v>
      </c>
      <c r="B116" s="3">
        <f t="shared" ref="B116:F123" si="50">B133+J133+J116</f>
        <v>42</v>
      </c>
      <c r="C116" s="3">
        <f t="shared" si="50"/>
        <v>71</v>
      </c>
      <c r="D116" s="3">
        <f t="shared" si="50"/>
        <v>918</v>
      </c>
      <c r="E116" s="3">
        <f t="shared" si="50"/>
        <v>8</v>
      </c>
      <c r="F116" s="3">
        <f t="shared" si="50"/>
        <v>146</v>
      </c>
      <c r="G116" s="2">
        <f t="shared" ref="G116:G122" si="51">SUM(B116:F116)</f>
        <v>1185</v>
      </c>
      <c r="I116" s="4" t="s">
        <v>8</v>
      </c>
      <c r="J116" s="3">
        <v>16</v>
      </c>
      <c r="K116" s="3">
        <v>47</v>
      </c>
      <c r="L116" s="3">
        <v>767</v>
      </c>
      <c r="M116" s="3">
        <v>6</v>
      </c>
      <c r="N116" s="3">
        <v>46</v>
      </c>
      <c r="O116" s="2">
        <f t="shared" ref="O116:O120" si="52">SUM(J116:N116)</f>
        <v>882</v>
      </c>
    </row>
    <row r="117" spans="1:24" x14ac:dyDescent="0.3">
      <c r="A117" s="4" t="s">
        <v>9</v>
      </c>
      <c r="B117" s="3">
        <f t="shared" si="50"/>
        <v>39</v>
      </c>
      <c r="C117" s="3">
        <f t="shared" si="50"/>
        <v>69</v>
      </c>
      <c r="D117" s="3">
        <f t="shared" si="50"/>
        <v>797</v>
      </c>
      <c r="E117" s="3">
        <f t="shared" si="50"/>
        <v>25</v>
      </c>
      <c r="F117" s="3">
        <f t="shared" si="50"/>
        <v>176</v>
      </c>
      <c r="G117" s="2">
        <f t="shared" si="51"/>
        <v>1106</v>
      </c>
      <c r="I117" s="4" t="s">
        <v>9</v>
      </c>
      <c r="J117" s="3">
        <v>11</v>
      </c>
      <c r="K117" s="3">
        <v>27</v>
      </c>
      <c r="L117" s="3">
        <v>752</v>
      </c>
      <c r="M117" s="3">
        <v>21</v>
      </c>
      <c r="N117" s="3">
        <v>45</v>
      </c>
      <c r="O117" s="2">
        <f>SUM(J117:N117)</f>
        <v>856</v>
      </c>
    </row>
    <row r="118" spans="1:24" x14ac:dyDescent="0.3">
      <c r="A118" s="4" t="s">
        <v>10</v>
      </c>
      <c r="B118" s="3">
        <f t="shared" si="50"/>
        <v>40</v>
      </c>
      <c r="C118" s="3">
        <f t="shared" si="50"/>
        <v>115</v>
      </c>
      <c r="D118" s="3">
        <f t="shared" si="50"/>
        <v>832</v>
      </c>
      <c r="E118" s="3">
        <f t="shared" si="50"/>
        <v>25</v>
      </c>
      <c r="F118" s="3">
        <f t="shared" si="50"/>
        <v>204</v>
      </c>
      <c r="G118" s="2">
        <f t="shared" si="51"/>
        <v>1216</v>
      </c>
      <c r="I118" s="4" t="s">
        <v>10</v>
      </c>
      <c r="J118" s="3">
        <v>15</v>
      </c>
      <c r="K118" s="3">
        <v>51</v>
      </c>
      <c r="L118" s="3">
        <v>794</v>
      </c>
      <c r="M118" s="3">
        <v>16</v>
      </c>
      <c r="N118" s="3">
        <v>71</v>
      </c>
      <c r="O118" s="2">
        <f t="shared" si="52"/>
        <v>947</v>
      </c>
    </row>
    <row r="119" spans="1:24" x14ac:dyDescent="0.3">
      <c r="A119" s="4" t="s">
        <v>11</v>
      </c>
      <c r="B119" s="3">
        <f t="shared" si="50"/>
        <v>34</v>
      </c>
      <c r="C119" s="3">
        <f t="shared" si="50"/>
        <v>69</v>
      </c>
      <c r="D119" s="3">
        <f t="shared" si="50"/>
        <v>805</v>
      </c>
      <c r="E119" s="3">
        <f t="shared" si="50"/>
        <v>25</v>
      </c>
      <c r="F119" s="3">
        <f t="shared" si="50"/>
        <v>154</v>
      </c>
      <c r="G119" s="2">
        <f t="shared" si="51"/>
        <v>1087</v>
      </c>
      <c r="I119" s="4" t="s">
        <v>11</v>
      </c>
      <c r="J119" s="3">
        <v>12</v>
      </c>
      <c r="K119" s="3">
        <v>19</v>
      </c>
      <c r="L119" s="3">
        <v>743</v>
      </c>
      <c r="M119" s="3">
        <v>14</v>
      </c>
      <c r="N119" s="3">
        <v>40</v>
      </c>
      <c r="O119" s="2">
        <f t="shared" si="52"/>
        <v>828</v>
      </c>
    </row>
    <row r="120" spans="1:24" x14ac:dyDescent="0.3">
      <c r="A120" s="4" t="s">
        <v>12</v>
      </c>
      <c r="B120" s="3">
        <f t="shared" si="50"/>
        <v>40</v>
      </c>
      <c r="C120" s="3">
        <f t="shared" si="50"/>
        <v>90</v>
      </c>
      <c r="D120" s="3">
        <f t="shared" si="50"/>
        <v>709</v>
      </c>
      <c r="E120" s="3">
        <f t="shared" si="50"/>
        <v>29</v>
      </c>
      <c r="F120" s="3">
        <f t="shared" si="50"/>
        <v>181</v>
      </c>
      <c r="G120" s="2">
        <f t="shared" si="51"/>
        <v>1049</v>
      </c>
      <c r="I120" s="4" t="s">
        <v>12</v>
      </c>
      <c r="J120" s="3">
        <v>12</v>
      </c>
      <c r="K120" s="3">
        <v>30</v>
      </c>
      <c r="L120" s="3">
        <v>644</v>
      </c>
      <c r="M120" s="3">
        <v>25</v>
      </c>
      <c r="N120" s="3">
        <v>54</v>
      </c>
      <c r="O120" s="2">
        <f t="shared" si="52"/>
        <v>765</v>
      </c>
    </row>
    <row r="121" spans="1:24" s="1" customFormat="1" x14ac:dyDescent="0.3">
      <c r="A121" s="4" t="s">
        <v>29</v>
      </c>
      <c r="B121" s="3">
        <f t="shared" si="50"/>
        <v>18</v>
      </c>
      <c r="C121" s="3">
        <f t="shared" si="50"/>
        <v>83</v>
      </c>
      <c r="D121" s="3">
        <f t="shared" si="50"/>
        <v>830</v>
      </c>
      <c r="E121" s="3">
        <f t="shared" si="50"/>
        <v>40</v>
      </c>
      <c r="F121" s="3">
        <f t="shared" si="50"/>
        <v>204</v>
      </c>
      <c r="G121" s="2">
        <f t="shared" si="51"/>
        <v>1175</v>
      </c>
      <c r="I121" s="4" t="s">
        <v>29</v>
      </c>
      <c r="J121" s="3">
        <v>5</v>
      </c>
      <c r="K121" s="3">
        <v>41</v>
      </c>
      <c r="L121" s="3">
        <v>784</v>
      </c>
      <c r="M121" s="3">
        <v>32</v>
      </c>
      <c r="N121" s="3">
        <v>58</v>
      </c>
      <c r="O121" s="2">
        <f t="shared" ref="O121:O126" si="53">SUM(J121:N121)</f>
        <v>920</v>
      </c>
    </row>
    <row r="122" spans="1:24" x14ac:dyDescent="0.3">
      <c r="A122" s="4" t="s">
        <v>44</v>
      </c>
      <c r="B122" s="3">
        <f t="shared" si="50"/>
        <v>19</v>
      </c>
      <c r="C122" s="3">
        <f t="shared" si="50"/>
        <v>60</v>
      </c>
      <c r="D122" s="3">
        <f t="shared" si="50"/>
        <v>768</v>
      </c>
      <c r="E122" s="3">
        <f t="shared" si="50"/>
        <v>20</v>
      </c>
      <c r="F122" s="3">
        <f t="shared" si="50"/>
        <v>180</v>
      </c>
      <c r="G122" s="2">
        <f t="shared" si="51"/>
        <v>1047</v>
      </c>
      <c r="I122" s="4" t="s">
        <v>44</v>
      </c>
      <c r="J122" s="3">
        <v>4</v>
      </c>
      <c r="K122" s="3">
        <v>18</v>
      </c>
      <c r="L122" s="3">
        <v>671</v>
      </c>
      <c r="M122" s="3">
        <v>13</v>
      </c>
      <c r="N122" s="3">
        <v>48</v>
      </c>
      <c r="O122" s="2">
        <f t="shared" si="53"/>
        <v>754</v>
      </c>
      <c r="R122" s="17"/>
      <c r="S122" s="18"/>
      <c r="T122" s="18"/>
      <c r="U122" s="19"/>
      <c r="V122" s="1"/>
      <c r="W122" s="17"/>
      <c r="X122" s="18"/>
    </row>
    <row r="123" spans="1:24" x14ac:dyDescent="0.3">
      <c r="A123" s="4" t="s">
        <v>45</v>
      </c>
      <c r="B123" s="3">
        <f t="shared" si="50"/>
        <v>30</v>
      </c>
      <c r="C123" s="3">
        <f t="shared" si="50"/>
        <v>65</v>
      </c>
      <c r="D123" s="3">
        <f t="shared" si="50"/>
        <v>715</v>
      </c>
      <c r="E123" s="3">
        <f t="shared" si="50"/>
        <v>21</v>
      </c>
      <c r="F123" s="3">
        <f t="shared" si="50"/>
        <v>200</v>
      </c>
      <c r="G123" s="2">
        <f t="shared" ref="G123" si="54">SUM(B123:F123)</f>
        <v>1031</v>
      </c>
      <c r="H123" s="1"/>
      <c r="I123" s="4" t="s">
        <v>45</v>
      </c>
      <c r="J123" s="3">
        <v>10</v>
      </c>
      <c r="K123" s="3">
        <v>15</v>
      </c>
      <c r="L123" s="3">
        <v>261</v>
      </c>
      <c r="M123" s="3">
        <v>3</v>
      </c>
      <c r="N123" s="3">
        <v>59</v>
      </c>
      <c r="O123" s="2">
        <f t="shared" si="53"/>
        <v>348</v>
      </c>
      <c r="R123" s="17"/>
      <c r="S123" s="18"/>
      <c r="T123" s="18"/>
      <c r="U123" s="19"/>
      <c r="V123" s="1"/>
      <c r="W123" s="17"/>
      <c r="X123" s="18"/>
    </row>
    <row r="124" spans="1:24" x14ac:dyDescent="0.3">
      <c r="A124" s="4" t="s">
        <v>46</v>
      </c>
      <c r="B124" s="3">
        <f>B141+J141+J124</f>
        <v>20</v>
      </c>
      <c r="C124" s="3">
        <f t="shared" ref="C124:E124" si="55">C141+K141+K124</f>
        <v>55</v>
      </c>
      <c r="D124" s="3">
        <f t="shared" si="55"/>
        <v>689</v>
      </c>
      <c r="E124" s="3">
        <f t="shared" si="55"/>
        <v>16</v>
      </c>
      <c r="F124" s="3">
        <f>F141+N141+N124</f>
        <v>180</v>
      </c>
      <c r="G124" s="2">
        <f>SUM(B124:F124)</f>
        <v>960</v>
      </c>
      <c r="H124" s="1"/>
      <c r="I124" s="4" t="s">
        <v>46</v>
      </c>
      <c r="J124" s="3">
        <v>10</v>
      </c>
      <c r="K124" s="3">
        <v>12</v>
      </c>
      <c r="L124" s="3">
        <v>261</v>
      </c>
      <c r="M124" s="3">
        <v>1</v>
      </c>
      <c r="N124" s="3">
        <v>49</v>
      </c>
      <c r="O124" s="2">
        <f t="shared" si="53"/>
        <v>333</v>
      </c>
      <c r="R124" s="17"/>
      <c r="S124" s="18"/>
      <c r="T124" s="18"/>
      <c r="U124" s="19"/>
      <c r="V124" s="1"/>
      <c r="W124" s="17"/>
      <c r="X124" s="18"/>
    </row>
    <row r="125" spans="1:24" x14ac:dyDescent="0.3">
      <c r="A125" s="4" t="s">
        <v>51</v>
      </c>
      <c r="B125" s="3">
        <f>B142+J142+J125</f>
        <v>57</v>
      </c>
      <c r="C125" s="3">
        <f t="shared" ref="C125:E127" si="56">C142+K142+K125</f>
        <v>48</v>
      </c>
      <c r="D125" s="3">
        <f t="shared" si="56"/>
        <v>841</v>
      </c>
      <c r="E125" s="3">
        <f t="shared" si="56"/>
        <v>29</v>
      </c>
      <c r="F125" s="3">
        <f>F142+N142+N125</f>
        <v>179</v>
      </c>
      <c r="G125" s="2">
        <f>SUM(B125:F125)</f>
        <v>1154</v>
      </c>
      <c r="I125" s="4" t="s">
        <v>51</v>
      </c>
      <c r="J125" s="3">
        <v>18</v>
      </c>
      <c r="K125" s="3">
        <v>14</v>
      </c>
      <c r="L125" s="3">
        <v>346</v>
      </c>
      <c r="M125" s="3">
        <v>13</v>
      </c>
      <c r="N125" s="3">
        <v>57</v>
      </c>
      <c r="O125" s="2">
        <f t="shared" si="53"/>
        <v>448</v>
      </c>
      <c r="R125" s="17"/>
      <c r="S125" s="18"/>
      <c r="T125" s="18"/>
      <c r="U125" s="19"/>
      <c r="V125" s="1"/>
      <c r="W125" s="17"/>
      <c r="X125" s="18"/>
    </row>
    <row r="126" spans="1:24" x14ac:dyDescent="0.3">
      <c r="A126" s="4" t="s">
        <v>52</v>
      </c>
      <c r="B126" s="3">
        <f>B143+J143+J126</f>
        <v>219</v>
      </c>
      <c r="C126" s="3">
        <f t="shared" si="56"/>
        <v>42</v>
      </c>
      <c r="D126" s="3">
        <f t="shared" si="56"/>
        <v>499</v>
      </c>
      <c r="E126" s="3">
        <f t="shared" si="56"/>
        <v>15</v>
      </c>
      <c r="F126" s="3">
        <f>F143+N143+N126</f>
        <v>139</v>
      </c>
      <c r="G126" s="2">
        <f>SUM(B126:F126)</f>
        <v>914</v>
      </c>
      <c r="I126" s="4" t="s">
        <v>52</v>
      </c>
      <c r="J126" s="3">
        <v>65</v>
      </c>
      <c r="K126" s="3">
        <v>8</v>
      </c>
      <c r="L126" s="3">
        <v>164</v>
      </c>
      <c r="M126" s="3">
        <v>3</v>
      </c>
      <c r="N126" s="3">
        <v>23</v>
      </c>
      <c r="O126" s="2">
        <f t="shared" si="53"/>
        <v>263</v>
      </c>
      <c r="R126" s="17"/>
      <c r="S126" s="18"/>
      <c r="T126" s="18"/>
      <c r="U126" s="19"/>
      <c r="V126" s="1"/>
      <c r="W126" s="17"/>
      <c r="X126" s="18"/>
    </row>
    <row r="127" spans="1:24" x14ac:dyDescent="0.3">
      <c r="A127" s="4" t="s">
        <v>53</v>
      </c>
      <c r="B127" s="3">
        <f>B144+J144+J127</f>
        <v>305</v>
      </c>
      <c r="C127" s="3">
        <f t="shared" si="56"/>
        <v>42</v>
      </c>
      <c r="D127" s="3">
        <f t="shared" si="56"/>
        <v>747</v>
      </c>
      <c r="E127" s="3">
        <f t="shared" si="56"/>
        <v>21</v>
      </c>
      <c r="F127" s="3">
        <f>F144+N144+N127</f>
        <v>162</v>
      </c>
      <c r="G127" s="2">
        <f>SUM(B127:F127)</f>
        <v>1277</v>
      </c>
      <c r="I127" s="4" t="s">
        <v>53</v>
      </c>
      <c r="J127" s="3">
        <v>97</v>
      </c>
      <c r="K127" s="3">
        <v>3</v>
      </c>
      <c r="L127" s="3">
        <v>313</v>
      </c>
      <c r="M127" s="3">
        <v>6</v>
      </c>
      <c r="N127" s="3">
        <v>62</v>
      </c>
      <c r="O127" s="2">
        <f t="shared" ref="O127" si="57">SUM(J127:N127)</f>
        <v>481</v>
      </c>
      <c r="R127" s="17"/>
      <c r="S127" s="18"/>
      <c r="T127" s="18"/>
      <c r="U127" s="19"/>
      <c r="V127" s="1"/>
      <c r="W127" s="17"/>
      <c r="X127" s="18"/>
    </row>
    <row r="128" spans="1:24" x14ac:dyDescent="0.3">
      <c r="A128" s="5"/>
      <c r="R128" s="17"/>
      <c r="S128" s="18"/>
      <c r="T128" s="18"/>
      <c r="U128" s="19"/>
      <c r="V128" s="1"/>
      <c r="W128" s="17"/>
      <c r="X128" s="18"/>
    </row>
    <row r="130" spans="1:24" x14ac:dyDescent="0.3">
      <c r="A130" s="10" t="s">
        <v>50</v>
      </c>
      <c r="I130" s="5" t="s">
        <v>49</v>
      </c>
    </row>
    <row r="131" spans="1:24" x14ac:dyDescent="0.3">
      <c r="A131" s="7"/>
      <c r="B131" s="26" t="s">
        <v>4</v>
      </c>
      <c r="C131" s="26" t="s">
        <v>5</v>
      </c>
      <c r="D131" s="26" t="s">
        <v>2</v>
      </c>
      <c r="E131" s="7" t="s">
        <v>6</v>
      </c>
      <c r="F131" s="26" t="s">
        <v>3</v>
      </c>
      <c r="G131" s="26" t="s">
        <v>0</v>
      </c>
      <c r="I131" s="7"/>
      <c r="J131" s="26" t="s">
        <v>4</v>
      </c>
      <c r="K131" s="26" t="s">
        <v>5</v>
      </c>
      <c r="L131" s="26" t="s">
        <v>2</v>
      </c>
      <c r="M131" s="7" t="s">
        <v>6</v>
      </c>
      <c r="N131" s="26" t="s">
        <v>3</v>
      </c>
      <c r="O131" s="26" t="s">
        <v>0</v>
      </c>
    </row>
    <row r="132" spans="1:24" x14ac:dyDescent="0.3">
      <c r="A132" s="6"/>
      <c r="B132" s="27"/>
      <c r="C132" s="27"/>
      <c r="D132" s="27"/>
      <c r="E132" s="6" t="s">
        <v>7</v>
      </c>
      <c r="F132" s="27"/>
      <c r="G132" s="27"/>
      <c r="I132" s="6"/>
      <c r="J132" s="27"/>
      <c r="K132" s="27"/>
      <c r="L132" s="27"/>
      <c r="M132" s="6" t="s">
        <v>7</v>
      </c>
      <c r="N132" s="27"/>
      <c r="O132" s="27"/>
    </row>
    <row r="133" spans="1:24" x14ac:dyDescent="0.3">
      <c r="A133" s="4" t="s">
        <v>8</v>
      </c>
      <c r="B133" s="3">
        <f t="shared" ref="B133:F140" si="58">B169-J116</f>
        <v>22</v>
      </c>
      <c r="C133" s="3">
        <f t="shared" si="58"/>
        <v>21</v>
      </c>
      <c r="D133" s="3">
        <f t="shared" si="58"/>
        <v>12</v>
      </c>
      <c r="E133" s="3">
        <f t="shared" si="58"/>
        <v>2</v>
      </c>
      <c r="F133" s="3">
        <f t="shared" si="58"/>
        <v>84</v>
      </c>
      <c r="G133" s="2">
        <f t="shared" ref="G133:G139" si="59">SUM(B133:F133)</f>
        <v>141</v>
      </c>
      <c r="I133" s="4" t="s">
        <v>8</v>
      </c>
      <c r="J133" s="3">
        <f t="shared" ref="J133:N138" si="60">J169-J116</f>
        <v>4</v>
      </c>
      <c r="K133" s="3">
        <f t="shared" si="60"/>
        <v>3</v>
      </c>
      <c r="L133" s="3">
        <f t="shared" si="60"/>
        <v>139</v>
      </c>
      <c r="M133" s="3">
        <f t="shared" si="60"/>
        <v>0</v>
      </c>
      <c r="N133" s="3">
        <f t="shared" si="60"/>
        <v>16</v>
      </c>
      <c r="O133" s="2">
        <f t="shared" ref="O133:O139" si="61">SUM(J133:N133)</f>
        <v>162</v>
      </c>
    </row>
    <row r="134" spans="1:24" x14ac:dyDescent="0.3">
      <c r="A134" s="4" t="s">
        <v>9</v>
      </c>
      <c r="B134" s="3">
        <f t="shared" si="58"/>
        <v>26</v>
      </c>
      <c r="C134" s="3">
        <f t="shared" si="58"/>
        <v>41</v>
      </c>
      <c r="D134" s="3">
        <f t="shared" si="58"/>
        <v>5</v>
      </c>
      <c r="E134" s="3">
        <f t="shared" si="58"/>
        <v>2</v>
      </c>
      <c r="F134" s="3">
        <f t="shared" si="58"/>
        <v>127</v>
      </c>
      <c r="G134" s="2">
        <f t="shared" si="59"/>
        <v>201</v>
      </c>
      <c r="I134" s="4" t="s">
        <v>9</v>
      </c>
      <c r="J134" s="3">
        <f t="shared" si="60"/>
        <v>2</v>
      </c>
      <c r="K134" s="3">
        <f t="shared" si="60"/>
        <v>1</v>
      </c>
      <c r="L134" s="3">
        <f t="shared" si="60"/>
        <v>40</v>
      </c>
      <c r="M134" s="3">
        <f t="shared" si="60"/>
        <v>2</v>
      </c>
      <c r="N134" s="3">
        <f t="shared" si="60"/>
        <v>4</v>
      </c>
      <c r="O134" s="2">
        <f t="shared" si="61"/>
        <v>49</v>
      </c>
    </row>
    <row r="135" spans="1:24" x14ac:dyDescent="0.3">
      <c r="A135" s="4" t="s">
        <v>10</v>
      </c>
      <c r="B135" s="3">
        <f t="shared" si="58"/>
        <v>25</v>
      </c>
      <c r="C135" s="3">
        <f t="shared" si="58"/>
        <v>57</v>
      </c>
      <c r="D135" s="3">
        <f t="shared" si="58"/>
        <v>6</v>
      </c>
      <c r="E135" s="3">
        <f t="shared" si="58"/>
        <v>9</v>
      </c>
      <c r="F135" s="3">
        <f t="shared" si="58"/>
        <v>128</v>
      </c>
      <c r="G135" s="2">
        <f t="shared" si="59"/>
        <v>225</v>
      </c>
      <c r="I135" s="4" t="s">
        <v>10</v>
      </c>
      <c r="J135" s="3">
        <f t="shared" si="60"/>
        <v>0</v>
      </c>
      <c r="K135" s="3">
        <f t="shared" si="60"/>
        <v>7</v>
      </c>
      <c r="L135" s="3">
        <f t="shared" si="60"/>
        <v>32</v>
      </c>
      <c r="M135" s="3">
        <f t="shared" si="60"/>
        <v>0</v>
      </c>
      <c r="N135" s="3">
        <f t="shared" si="60"/>
        <v>5</v>
      </c>
      <c r="O135" s="2">
        <f t="shared" si="61"/>
        <v>44</v>
      </c>
    </row>
    <row r="136" spans="1:24" x14ac:dyDescent="0.3">
      <c r="A136" s="4" t="s">
        <v>11</v>
      </c>
      <c r="B136" s="3">
        <f t="shared" si="58"/>
        <v>21</v>
      </c>
      <c r="C136" s="3">
        <f t="shared" si="58"/>
        <v>49</v>
      </c>
      <c r="D136" s="3">
        <f t="shared" si="58"/>
        <v>13</v>
      </c>
      <c r="E136" s="3">
        <f t="shared" si="58"/>
        <v>10</v>
      </c>
      <c r="F136" s="3">
        <f t="shared" si="58"/>
        <v>107</v>
      </c>
      <c r="G136" s="2">
        <f t="shared" si="59"/>
        <v>200</v>
      </c>
      <c r="I136" s="4" t="s">
        <v>11</v>
      </c>
      <c r="J136" s="3">
        <f t="shared" si="60"/>
        <v>1</v>
      </c>
      <c r="K136" s="3">
        <f t="shared" si="60"/>
        <v>1</v>
      </c>
      <c r="L136" s="3">
        <f t="shared" si="60"/>
        <v>49</v>
      </c>
      <c r="M136" s="3">
        <f t="shared" si="60"/>
        <v>1</v>
      </c>
      <c r="N136" s="3">
        <f t="shared" si="60"/>
        <v>7</v>
      </c>
      <c r="O136" s="2">
        <f t="shared" si="61"/>
        <v>59</v>
      </c>
    </row>
    <row r="137" spans="1:24" s="1" customFormat="1" x14ac:dyDescent="0.3">
      <c r="A137" s="4" t="s">
        <v>12</v>
      </c>
      <c r="B137" s="3">
        <f t="shared" si="58"/>
        <v>25</v>
      </c>
      <c r="C137" s="3">
        <f t="shared" si="58"/>
        <v>56</v>
      </c>
      <c r="D137" s="3">
        <f t="shared" si="58"/>
        <v>12</v>
      </c>
      <c r="E137" s="3">
        <f t="shared" si="58"/>
        <v>4</v>
      </c>
      <c r="F137" s="3">
        <f t="shared" si="58"/>
        <v>118</v>
      </c>
      <c r="G137" s="2">
        <f t="shared" si="59"/>
        <v>215</v>
      </c>
      <c r="H137"/>
      <c r="I137" s="4" t="s">
        <v>12</v>
      </c>
      <c r="J137" s="3">
        <f t="shared" si="60"/>
        <v>3</v>
      </c>
      <c r="K137" s="3">
        <f t="shared" si="60"/>
        <v>4</v>
      </c>
      <c r="L137" s="3">
        <f t="shared" si="60"/>
        <v>53</v>
      </c>
      <c r="M137" s="3">
        <f t="shared" si="60"/>
        <v>0</v>
      </c>
      <c r="N137" s="3">
        <f t="shared" si="60"/>
        <v>9</v>
      </c>
      <c r="O137" s="2">
        <f t="shared" si="61"/>
        <v>69</v>
      </c>
    </row>
    <row r="138" spans="1:24" x14ac:dyDescent="0.3">
      <c r="A138" s="4" t="s">
        <v>29</v>
      </c>
      <c r="B138" s="3">
        <f t="shared" si="58"/>
        <v>13</v>
      </c>
      <c r="C138" s="3">
        <f t="shared" si="58"/>
        <v>40</v>
      </c>
      <c r="D138" s="3">
        <f t="shared" si="58"/>
        <v>9</v>
      </c>
      <c r="E138" s="3">
        <f t="shared" si="58"/>
        <v>7</v>
      </c>
      <c r="F138" s="3">
        <f t="shared" si="58"/>
        <v>142</v>
      </c>
      <c r="G138" s="2">
        <f t="shared" si="59"/>
        <v>211</v>
      </c>
      <c r="H138" s="18"/>
      <c r="I138" s="4" t="s">
        <v>29</v>
      </c>
      <c r="J138" s="3">
        <f t="shared" si="60"/>
        <v>0</v>
      </c>
      <c r="K138" s="3">
        <f t="shared" si="60"/>
        <v>2</v>
      </c>
      <c r="L138" s="3">
        <f t="shared" si="60"/>
        <v>37</v>
      </c>
      <c r="M138" s="3">
        <f t="shared" si="60"/>
        <v>1</v>
      </c>
      <c r="N138" s="3">
        <f t="shared" si="60"/>
        <v>4</v>
      </c>
      <c r="O138" s="2">
        <f t="shared" si="61"/>
        <v>44</v>
      </c>
    </row>
    <row r="139" spans="1:24" x14ac:dyDescent="0.3">
      <c r="A139" s="4" t="s">
        <v>44</v>
      </c>
      <c r="B139" s="3">
        <f t="shared" si="58"/>
        <v>15</v>
      </c>
      <c r="C139" s="3">
        <f t="shared" si="58"/>
        <v>42</v>
      </c>
      <c r="D139" s="3">
        <f t="shared" si="58"/>
        <v>59</v>
      </c>
      <c r="E139" s="3">
        <f t="shared" si="58"/>
        <v>7</v>
      </c>
      <c r="F139" s="3">
        <f t="shared" si="58"/>
        <v>126</v>
      </c>
      <c r="G139" s="2">
        <f t="shared" si="59"/>
        <v>249</v>
      </c>
      <c r="I139" s="4" t="s">
        <v>44</v>
      </c>
      <c r="J139" s="3">
        <f t="shared" ref="J139:J144" si="62">J175-J122</f>
        <v>0</v>
      </c>
      <c r="K139" s="3">
        <f t="shared" ref="K139:N139" si="63">K175-K122</f>
        <v>0</v>
      </c>
      <c r="L139" s="3">
        <f>L175-L122</f>
        <v>38</v>
      </c>
      <c r="M139" s="3">
        <f t="shared" si="63"/>
        <v>0</v>
      </c>
      <c r="N139" s="3">
        <f t="shared" si="63"/>
        <v>6</v>
      </c>
      <c r="O139" s="2">
        <f t="shared" si="61"/>
        <v>44</v>
      </c>
      <c r="R139" s="17"/>
      <c r="S139" s="18"/>
      <c r="T139" s="18"/>
      <c r="U139" s="19"/>
      <c r="V139" s="1"/>
      <c r="W139" s="17"/>
      <c r="X139" s="18"/>
    </row>
    <row r="140" spans="1:24" s="1" customFormat="1" x14ac:dyDescent="0.3">
      <c r="A140" s="4" t="s">
        <v>45</v>
      </c>
      <c r="B140" s="3">
        <f t="shared" si="58"/>
        <v>20</v>
      </c>
      <c r="C140" s="3">
        <f t="shared" si="58"/>
        <v>50</v>
      </c>
      <c r="D140" s="3">
        <f t="shared" si="58"/>
        <v>438</v>
      </c>
      <c r="E140" s="3">
        <f t="shared" si="58"/>
        <v>18</v>
      </c>
      <c r="F140" s="3">
        <f t="shared" si="58"/>
        <v>138</v>
      </c>
      <c r="G140" s="2">
        <f t="shared" ref="G140" si="64">SUM(B140:F140)</f>
        <v>664</v>
      </c>
      <c r="H140" s="18"/>
      <c r="I140" s="4" t="s">
        <v>45</v>
      </c>
      <c r="J140" s="3">
        <f t="shared" si="62"/>
        <v>0</v>
      </c>
      <c r="K140" s="3">
        <f>K176-K123</f>
        <v>0</v>
      </c>
      <c r="L140" s="3">
        <f>L176-L123</f>
        <v>16</v>
      </c>
      <c r="M140" s="3">
        <f>M176-M123</f>
        <v>0</v>
      </c>
      <c r="N140" s="3">
        <f>N176-N123</f>
        <v>3</v>
      </c>
      <c r="O140" s="2">
        <f t="shared" ref="O140" si="65">SUM(J140:N140)</f>
        <v>19</v>
      </c>
    </row>
    <row r="141" spans="1:24" s="1" customFormat="1" x14ac:dyDescent="0.3">
      <c r="A141" s="4" t="s">
        <v>46</v>
      </c>
      <c r="B141" s="3">
        <f>B177-J124</f>
        <v>9</v>
      </c>
      <c r="C141" s="3">
        <f t="shared" ref="C141:E141" si="66">C177-K124</f>
        <v>43</v>
      </c>
      <c r="D141" s="3">
        <f t="shared" si="66"/>
        <v>418</v>
      </c>
      <c r="E141" s="3">
        <f t="shared" si="66"/>
        <v>14</v>
      </c>
      <c r="F141" s="3">
        <f>F177-N124</f>
        <v>120</v>
      </c>
      <c r="G141" s="2">
        <f t="shared" ref="G141:G142" si="67">SUM(B141:F141)</f>
        <v>604</v>
      </c>
      <c r="H141" s="18"/>
      <c r="I141" s="4" t="s">
        <v>46</v>
      </c>
      <c r="J141" s="3">
        <f t="shared" si="62"/>
        <v>1</v>
      </c>
      <c r="K141" s="3">
        <f>K177-K124</f>
        <v>0</v>
      </c>
      <c r="L141" s="3">
        <f>L177-L124</f>
        <v>10</v>
      </c>
      <c r="M141" s="3">
        <f t="shared" ref="M141:N141" si="68">M177-M124</f>
        <v>1</v>
      </c>
      <c r="N141" s="3">
        <f t="shared" si="68"/>
        <v>11</v>
      </c>
      <c r="O141" s="2">
        <f t="shared" ref="O141:O142" si="69">SUM(J141:N141)</f>
        <v>23</v>
      </c>
    </row>
    <row r="142" spans="1:24" s="1" customFormat="1" x14ac:dyDescent="0.3">
      <c r="A142" s="4" t="s">
        <v>51</v>
      </c>
      <c r="B142" s="3">
        <f>B178-J125</f>
        <v>39</v>
      </c>
      <c r="C142" s="3">
        <f>C178-K125</f>
        <v>33</v>
      </c>
      <c r="D142" s="3">
        <f>D178-L125</f>
        <v>470</v>
      </c>
      <c r="E142" s="3">
        <f>E178-M125</f>
        <v>16</v>
      </c>
      <c r="F142" s="3">
        <f>F178-N125</f>
        <v>116</v>
      </c>
      <c r="G142" s="2">
        <f t="shared" si="67"/>
        <v>674</v>
      </c>
      <c r="H142" s="18"/>
      <c r="I142" s="4" t="s">
        <v>51</v>
      </c>
      <c r="J142" s="3">
        <f t="shared" si="62"/>
        <v>0</v>
      </c>
      <c r="K142" s="3">
        <f>K178-K125</f>
        <v>1</v>
      </c>
      <c r="L142" s="3">
        <f>L178-L125</f>
        <v>25</v>
      </c>
      <c r="M142" s="3">
        <f>M178-M125</f>
        <v>0</v>
      </c>
      <c r="N142" s="3">
        <f>N178-N125</f>
        <v>6</v>
      </c>
      <c r="O142" s="2">
        <f t="shared" si="69"/>
        <v>32</v>
      </c>
    </row>
    <row r="143" spans="1:24" s="1" customFormat="1" x14ac:dyDescent="0.3">
      <c r="A143" s="4" t="s">
        <v>52</v>
      </c>
      <c r="B143" s="3">
        <f>B179-J126</f>
        <v>147</v>
      </c>
      <c r="C143" s="3">
        <f t="shared" ref="C143:E143" si="70">C179-K126</f>
        <v>34</v>
      </c>
      <c r="D143" s="3">
        <f t="shared" si="70"/>
        <v>317</v>
      </c>
      <c r="E143" s="3">
        <f t="shared" si="70"/>
        <v>12</v>
      </c>
      <c r="F143" s="3">
        <f>F179-N126</f>
        <v>104</v>
      </c>
      <c r="G143" s="2">
        <f>SUM(B143:F143)</f>
        <v>614</v>
      </c>
      <c r="H143" s="18"/>
      <c r="I143" s="4" t="s">
        <v>52</v>
      </c>
      <c r="J143" s="3">
        <f t="shared" si="62"/>
        <v>7</v>
      </c>
      <c r="K143" s="3">
        <f>K179-K126</f>
        <v>0</v>
      </c>
      <c r="L143" s="3">
        <f t="shared" ref="L143:M143" si="71">L179-L126</f>
        <v>18</v>
      </c>
      <c r="M143" s="3">
        <f t="shared" si="71"/>
        <v>0</v>
      </c>
      <c r="N143" s="3">
        <f>N179-N126</f>
        <v>12</v>
      </c>
      <c r="O143" s="2">
        <f>SUM(J143:N143)</f>
        <v>37</v>
      </c>
    </row>
    <row r="144" spans="1:24" s="1" customFormat="1" x14ac:dyDescent="0.3">
      <c r="A144" s="4" t="s">
        <v>53</v>
      </c>
      <c r="B144" s="3">
        <f>B180-J127</f>
        <v>205</v>
      </c>
      <c r="C144" s="3">
        <f t="shared" ref="C144" si="72">C180-K127</f>
        <v>37</v>
      </c>
      <c r="D144" s="3">
        <f t="shared" ref="D144" si="73">D180-L127</f>
        <v>413</v>
      </c>
      <c r="E144" s="3">
        <f t="shared" ref="E144" si="74">E180-M127</f>
        <v>15</v>
      </c>
      <c r="F144" s="3">
        <f>F180-N127</f>
        <v>86</v>
      </c>
      <c r="G144" s="2">
        <f>SUM(B144:F144)</f>
        <v>756</v>
      </c>
      <c r="H144" s="18"/>
      <c r="I144" s="4" t="s">
        <v>53</v>
      </c>
      <c r="J144" s="3">
        <f t="shared" si="62"/>
        <v>3</v>
      </c>
      <c r="K144" s="3">
        <f>K180-K127</f>
        <v>2</v>
      </c>
      <c r="L144" s="3">
        <f>L180-L127</f>
        <v>21</v>
      </c>
      <c r="M144" s="3">
        <f>M180-M127</f>
        <v>0</v>
      </c>
      <c r="N144" s="3">
        <f>N180-N127</f>
        <v>14</v>
      </c>
      <c r="O144" s="2">
        <f>SUM(J144:N144)</f>
        <v>40</v>
      </c>
    </row>
    <row r="145" spans="1:24" s="1" customFormat="1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2"/>
    </row>
    <row r="146" spans="1:24" x14ac:dyDescent="0.3">
      <c r="D146" s="9"/>
    </row>
    <row r="147" spans="1:24" s="15" customFormat="1" x14ac:dyDescent="0.3">
      <c r="A147" s="14" t="s">
        <v>42</v>
      </c>
    </row>
    <row r="148" spans="1:24" s="1" customFormat="1" x14ac:dyDescent="0.3">
      <c r="A148" s="16"/>
    </row>
    <row r="149" spans="1:24" x14ac:dyDescent="0.3">
      <c r="A149" s="10" t="s">
        <v>55</v>
      </c>
      <c r="B149" s="1"/>
      <c r="C149" s="1"/>
      <c r="D149" s="1"/>
      <c r="E149" s="1"/>
      <c r="F149" s="1"/>
      <c r="G149" s="1"/>
      <c r="I149" s="10" t="s">
        <v>56</v>
      </c>
      <c r="J149" s="1"/>
      <c r="K149" s="1"/>
      <c r="L149" s="1"/>
      <c r="M149" s="1"/>
      <c r="N149" s="1"/>
      <c r="O149" s="1"/>
    </row>
    <row r="150" spans="1:24" x14ac:dyDescent="0.3">
      <c r="A150" s="7"/>
      <c r="B150" s="26" t="s">
        <v>4</v>
      </c>
      <c r="C150" s="26" t="s">
        <v>5</v>
      </c>
      <c r="D150" s="26" t="s">
        <v>2</v>
      </c>
      <c r="E150" s="7" t="s">
        <v>6</v>
      </c>
      <c r="F150" s="26" t="s">
        <v>3</v>
      </c>
      <c r="G150" s="26" t="s">
        <v>0</v>
      </c>
      <c r="I150" s="7"/>
      <c r="J150" s="26" t="s">
        <v>4</v>
      </c>
      <c r="K150" s="26" t="s">
        <v>5</v>
      </c>
      <c r="L150" s="26" t="s">
        <v>2</v>
      </c>
      <c r="M150" s="7" t="s">
        <v>6</v>
      </c>
      <c r="N150" s="26" t="s">
        <v>3</v>
      </c>
      <c r="O150" s="26" t="s">
        <v>0</v>
      </c>
    </row>
    <row r="151" spans="1:24" x14ac:dyDescent="0.3">
      <c r="A151" s="6"/>
      <c r="B151" s="27"/>
      <c r="C151" s="27"/>
      <c r="D151" s="27"/>
      <c r="E151" s="6" t="s">
        <v>7</v>
      </c>
      <c r="F151" s="27"/>
      <c r="G151" s="27"/>
      <c r="I151" s="6"/>
      <c r="J151" s="27"/>
      <c r="K151" s="27"/>
      <c r="L151" s="27"/>
      <c r="M151" s="6" t="s">
        <v>7</v>
      </c>
      <c r="N151" s="27"/>
      <c r="O151" s="27"/>
    </row>
    <row r="152" spans="1:24" x14ac:dyDescent="0.3">
      <c r="A152" s="4" t="s">
        <v>8</v>
      </c>
      <c r="B152" s="3">
        <f t="shared" ref="B152:B163" si="75">B97+J80</f>
        <v>37</v>
      </c>
      <c r="C152" s="3">
        <f t="shared" ref="C152:C163" si="76">C97+K80</f>
        <v>54</v>
      </c>
      <c r="D152" s="3">
        <f t="shared" ref="D152:D163" si="77">D97+L80</f>
        <v>684</v>
      </c>
      <c r="E152" s="3">
        <f t="shared" ref="E152:E163" si="78">E97+M80</f>
        <v>8</v>
      </c>
      <c r="F152" s="3">
        <f t="shared" ref="F152:F163" si="79">F97+N80</f>
        <v>113</v>
      </c>
      <c r="G152" s="2">
        <f t="shared" ref="G152:G158" si="80">SUM(B152:F152)</f>
        <v>896</v>
      </c>
      <c r="I152" s="4" t="s">
        <v>8</v>
      </c>
      <c r="J152" s="3">
        <f t="shared" ref="J152:N157" si="81">J97+J80</f>
        <v>18</v>
      </c>
      <c r="K152" s="3">
        <f t="shared" si="81"/>
        <v>37</v>
      </c>
      <c r="L152" s="3">
        <f t="shared" si="81"/>
        <v>723</v>
      </c>
      <c r="M152" s="3">
        <f t="shared" si="81"/>
        <v>6</v>
      </c>
      <c r="N152" s="3">
        <f t="shared" si="81"/>
        <v>50</v>
      </c>
      <c r="O152" s="2">
        <f>SUM(J152:N152)</f>
        <v>834</v>
      </c>
    </row>
    <row r="153" spans="1:24" x14ac:dyDescent="0.3">
      <c r="A153" s="4" t="s">
        <v>9</v>
      </c>
      <c r="B153" s="3">
        <f t="shared" si="75"/>
        <v>26</v>
      </c>
      <c r="C153" s="3">
        <f t="shared" si="76"/>
        <v>60</v>
      </c>
      <c r="D153" s="3">
        <f t="shared" si="77"/>
        <v>695</v>
      </c>
      <c r="E153" s="3">
        <f t="shared" si="78"/>
        <v>23</v>
      </c>
      <c r="F153" s="3">
        <f t="shared" si="79"/>
        <v>149</v>
      </c>
      <c r="G153" s="2">
        <f t="shared" si="80"/>
        <v>953</v>
      </c>
      <c r="I153" s="4" t="s">
        <v>9</v>
      </c>
      <c r="J153" s="3">
        <f t="shared" si="81"/>
        <v>10</v>
      </c>
      <c r="K153" s="3">
        <f t="shared" si="81"/>
        <v>23</v>
      </c>
      <c r="L153" s="3">
        <f t="shared" si="81"/>
        <v>721</v>
      </c>
      <c r="M153" s="3">
        <f t="shared" si="81"/>
        <v>22</v>
      </c>
      <c r="N153" s="3">
        <f t="shared" si="81"/>
        <v>42</v>
      </c>
      <c r="O153" s="2">
        <f>SUM(J153:N153)</f>
        <v>818</v>
      </c>
    </row>
    <row r="154" spans="1:24" x14ac:dyDescent="0.3">
      <c r="A154" s="4" t="s">
        <v>10</v>
      </c>
      <c r="B154" s="3">
        <f t="shared" si="75"/>
        <v>37</v>
      </c>
      <c r="C154" s="3">
        <f t="shared" si="76"/>
        <v>97</v>
      </c>
      <c r="D154" s="3">
        <f t="shared" si="77"/>
        <v>724</v>
      </c>
      <c r="E154" s="3">
        <f t="shared" si="78"/>
        <v>21</v>
      </c>
      <c r="F154" s="3">
        <f t="shared" si="79"/>
        <v>169</v>
      </c>
      <c r="G154" s="2">
        <f t="shared" si="80"/>
        <v>1048</v>
      </c>
      <c r="I154" s="4" t="s">
        <v>10</v>
      </c>
      <c r="J154" s="3">
        <f t="shared" si="81"/>
        <v>12</v>
      </c>
      <c r="K154" s="3">
        <f t="shared" si="81"/>
        <v>50</v>
      </c>
      <c r="L154" s="3">
        <f t="shared" si="81"/>
        <v>751</v>
      </c>
      <c r="M154" s="3">
        <f t="shared" si="81"/>
        <v>15</v>
      </c>
      <c r="N154" s="3">
        <f t="shared" si="81"/>
        <v>61</v>
      </c>
      <c r="O154" s="2">
        <f t="shared" ref="O154:O156" si="82">SUM(J154:N154)</f>
        <v>889</v>
      </c>
    </row>
    <row r="155" spans="1:24" x14ac:dyDescent="0.3">
      <c r="A155" s="4" t="s">
        <v>11</v>
      </c>
      <c r="B155" s="3">
        <f t="shared" si="75"/>
        <v>28</v>
      </c>
      <c r="C155" s="3">
        <f t="shared" si="76"/>
        <v>65</v>
      </c>
      <c r="D155" s="3">
        <f t="shared" si="77"/>
        <v>678</v>
      </c>
      <c r="E155" s="3">
        <f t="shared" si="78"/>
        <v>21</v>
      </c>
      <c r="F155" s="3">
        <f t="shared" si="79"/>
        <v>131</v>
      </c>
      <c r="G155" s="2">
        <f t="shared" si="80"/>
        <v>923</v>
      </c>
      <c r="I155" s="4" t="s">
        <v>11</v>
      </c>
      <c r="J155" s="3">
        <f t="shared" si="81"/>
        <v>9</v>
      </c>
      <c r="K155" s="3">
        <f t="shared" si="81"/>
        <v>19</v>
      </c>
      <c r="L155" s="3">
        <f t="shared" si="81"/>
        <v>705</v>
      </c>
      <c r="M155" s="3">
        <f t="shared" si="81"/>
        <v>13</v>
      </c>
      <c r="N155" s="3">
        <f t="shared" si="81"/>
        <v>41</v>
      </c>
      <c r="O155" s="2">
        <f t="shared" si="82"/>
        <v>787</v>
      </c>
    </row>
    <row r="156" spans="1:24" x14ac:dyDescent="0.3">
      <c r="A156" s="4" t="s">
        <v>12</v>
      </c>
      <c r="B156" s="3">
        <f t="shared" si="75"/>
        <v>35</v>
      </c>
      <c r="C156" s="3">
        <f t="shared" si="76"/>
        <v>81</v>
      </c>
      <c r="D156" s="3">
        <f t="shared" si="77"/>
        <v>611</v>
      </c>
      <c r="E156" s="3">
        <f t="shared" si="78"/>
        <v>27</v>
      </c>
      <c r="F156" s="3">
        <f t="shared" si="79"/>
        <v>149</v>
      </c>
      <c r="G156" s="2">
        <f t="shared" si="80"/>
        <v>903</v>
      </c>
      <c r="I156" s="4" t="s">
        <v>12</v>
      </c>
      <c r="J156" s="3">
        <f t="shared" si="81"/>
        <v>12</v>
      </c>
      <c r="K156" s="3">
        <f t="shared" si="81"/>
        <v>31</v>
      </c>
      <c r="L156" s="3">
        <f t="shared" si="81"/>
        <v>633</v>
      </c>
      <c r="M156" s="3">
        <f t="shared" si="81"/>
        <v>23</v>
      </c>
      <c r="N156" s="3">
        <f t="shared" si="81"/>
        <v>48</v>
      </c>
      <c r="O156" s="2">
        <f t="shared" si="82"/>
        <v>747</v>
      </c>
    </row>
    <row r="157" spans="1:24" x14ac:dyDescent="0.3">
      <c r="A157" s="4" t="s">
        <v>29</v>
      </c>
      <c r="B157" s="3">
        <f t="shared" si="75"/>
        <v>17</v>
      </c>
      <c r="C157" s="3">
        <f t="shared" si="76"/>
        <v>78</v>
      </c>
      <c r="D157" s="3">
        <f t="shared" si="77"/>
        <v>733</v>
      </c>
      <c r="E157" s="3">
        <f t="shared" si="78"/>
        <v>32</v>
      </c>
      <c r="F157" s="3">
        <f t="shared" si="79"/>
        <v>179</v>
      </c>
      <c r="G157" s="2">
        <f t="shared" si="80"/>
        <v>1039</v>
      </c>
      <c r="I157" s="4" t="s">
        <v>29</v>
      </c>
      <c r="J157" s="3">
        <f t="shared" si="81"/>
        <v>4</v>
      </c>
      <c r="K157" s="3">
        <f t="shared" si="81"/>
        <v>40</v>
      </c>
      <c r="L157" s="3">
        <f t="shared" si="81"/>
        <v>760</v>
      </c>
      <c r="M157" s="3">
        <f t="shared" si="81"/>
        <v>26</v>
      </c>
      <c r="N157" s="3">
        <f t="shared" si="81"/>
        <v>55</v>
      </c>
      <c r="O157" s="2">
        <f t="shared" ref="O157:O162" si="83">SUM(J157:N157)</f>
        <v>885</v>
      </c>
    </row>
    <row r="158" spans="1:24" x14ac:dyDescent="0.3">
      <c r="A158" s="4" t="s">
        <v>44</v>
      </c>
      <c r="B158" s="3">
        <f t="shared" si="75"/>
        <v>18</v>
      </c>
      <c r="C158" s="3">
        <f t="shared" si="76"/>
        <v>56</v>
      </c>
      <c r="D158" s="3">
        <f t="shared" si="77"/>
        <v>615</v>
      </c>
      <c r="E158" s="3">
        <f t="shared" si="78"/>
        <v>18</v>
      </c>
      <c r="F158" s="3">
        <f t="shared" si="79"/>
        <v>156</v>
      </c>
      <c r="G158" s="2">
        <f t="shared" si="80"/>
        <v>863</v>
      </c>
      <c r="I158" s="4" t="s">
        <v>44</v>
      </c>
      <c r="J158" s="3">
        <f t="shared" ref="J158:L163" si="84">J103+J86</f>
        <v>4</v>
      </c>
      <c r="K158" s="3">
        <f t="shared" si="84"/>
        <v>18</v>
      </c>
      <c r="L158" s="3">
        <f t="shared" si="84"/>
        <v>583</v>
      </c>
      <c r="M158" s="3">
        <f t="shared" ref="M158:N158" si="85">M103+M86</f>
        <v>11</v>
      </c>
      <c r="N158" s="3">
        <f t="shared" si="85"/>
        <v>48</v>
      </c>
      <c r="O158" s="2">
        <f t="shared" si="83"/>
        <v>664</v>
      </c>
      <c r="R158" s="17"/>
      <c r="S158" s="18"/>
      <c r="T158" s="18"/>
      <c r="U158" s="19"/>
      <c r="V158" s="1"/>
      <c r="W158" s="17"/>
      <c r="X158" s="18"/>
    </row>
    <row r="159" spans="1:24" s="1" customFormat="1" x14ac:dyDescent="0.3">
      <c r="A159" s="4" t="s">
        <v>45</v>
      </c>
      <c r="B159" s="3">
        <f t="shared" si="75"/>
        <v>25</v>
      </c>
      <c r="C159" s="3">
        <f t="shared" si="76"/>
        <v>60</v>
      </c>
      <c r="D159" s="3">
        <f t="shared" si="77"/>
        <v>599</v>
      </c>
      <c r="E159" s="3">
        <f t="shared" si="78"/>
        <v>20</v>
      </c>
      <c r="F159" s="3">
        <f t="shared" si="79"/>
        <v>170</v>
      </c>
      <c r="G159" s="2">
        <f t="shared" ref="G159" si="86">SUM(B159:F159)</f>
        <v>874</v>
      </c>
      <c r="H159"/>
      <c r="I159" s="4" t="s">
        <v>45</v>
      </c>
      <c r="J159" s="3">
        <f t="shared" si="84"/>
        <v>9</v>
      </c>
      <c r="K159" s="3">
        <f t="shared" si="84"/>
        <v>13</v>
      </c>
      <c r="L159" s="3">
        <f t="shared" si="84"/>
        <v>176</v>
      </c>
      <c r="M159" s="3">
        <f t="shared" ref="M159:N163" si="87">M104+M87</f>
        <v>2</v>
      </c>
      <c r="N159" s="3">
        <f t="shared" si="87"/>
        <v>45</v>
      </c>
      <c r="O159" s="2">
        <f t="shared" si="83"/>
        <v>245</v>
      </c>
    </row>
    <row r="160" spans="1:24" s="1" customFormat="1" x14ac:dyDescent="0.3">
      <c r="A160" s="4" t="s">
        <v>46</v>
      </c>
      <c r="B160" s="3">
        <f t="shared" si="75"/>
        <v>19</v>
      </c>
      <c r="C160" s="3">
        <f t="shared" si="76"/>
        <v>51</v>
      </c>
      <c r="D160" s="3">
        <f t="shared" si="77"/>
        <v>557</v>
      </c>
      <c r="E160" s="3">
        <f t="shared" si="78"/>
        <v>15</v>
      </c>
      <c r="F160" s="3">
        <f t="shared" si="79"/>
        <v>155</v>
      </c>
      <c r="G160" s="2">
        <f t="shared" ref="G160:G161" si="88">SUM(B160:F160)</f>
        <v>797</v>
      </c>
      <c r="H160"/>
      <c r="I160" s="4" t="s">
        <v>46</v>
      </c>
      <c r="J160" s="3">
        <f t="shared" si="84"/>
        <v>11</v>
      </c>
      <c r="K160" s="3">
        <f t="shared" si="84"/>
        <v>10</v>
      </c>
      <c r="L160" s="3">
        <f t="shared" si="84"/>
        <v>148</v>
      </c>
      <c r="M160" s="3">
        <f t="shared" si="87"/>
        <v>2</v>
      </c>
      <c r="N160" s="3">
        <f t="shared" si="87"/>
        <v>53</v>
      </c>
      <c r="O160" s="2">
        <f t="shared" si="83"/>
        <v>224</v>
      </c>
    </row>
    <row r="161" spans="1:24" s="1" customFormat="1" x14ac:dyDescent="0.3">
      <c r="A161" s="4" t="s">
        <v>51</v>
      </c>
      <c r="B161" s="3">
        <f t="shared" si="75"/>
        <v>52</v>
      </c>
      <c r="C161" s="3">
        <f t="shared" si="76"/>
        <v>43</v>
      </c>
      <c r="D161" s="3">
        <f t="shared" si="77"/>
        <v>665</v>
      </c>
      <c r="E161" s="3">
        <f t="shared" si="78"/>
        <v>23</v>
      </c>
      <c r="F161" s="3">
        <f t="shared" si="79"/>
        <v>151</v>
      </c>
      <c r="G161" s="2">
        <f t="shared" si="88"/>
        <v>934</v>
      </c>
      <c r="H161"/>
      <c r="I161" s="4" t="s">
        <v>51</v>
      </c>
      <c r="J161" s="3">
        <f t="shared" si="84"/>
        <v>17</v>
      </c>
      <c r="K161" s="3">
        <f t="shared" si="84"/>
        <v>10</v>
      </c>
      <c r="L161" s="3">
        <f t="shared" si="84"/>
        <v>216</v>
      </c>
      <c r="M161" s="3">
        <f t="shared" si="87"/>
        <v>7</v>
      </c>
      <c r="N161" s="3">
        <f t="shared" si="87"/>
        <v>53</v>
      </c>
      <c r="O161" s="2">
        <f t="shared" si="83"/>
        <v>303</v>
      </c>
    </row>
    <row r="162" spans="1:24" s="1" customFormat="1" x14ac:dyDescent="0.3">
      <c r="A162" s="4" t="s">
        <v>52</v>
      </c>
      <c r="B162" s="3">
        <f t="shared" si="75"/>
        <v>196</v>
      </c>
      <c r="C162" s="3">
        <f t="shared" si="76"/>
        <v>39</v>
      </c>
      <c r="D162" s="3">
        <f t="shared" si="77"/>
        <v>435</v>
      </c>
      <c r="E162" s="3">
        <f t="shared" si="78"/>
        <v>15</v>
      </c>
      <c r="F162" s="3">
        <f t="shared" si="79"/>
        <v>111</v>
      </c>
      <c r="G162" s="2">
        <f t="shared" ref="G162" si="89">SUM(B162:F162)</f>
        <v>796</v>
      </c>
      <c r="H162"/>
      <c r="I162" s="4" t="s">
        <v>52</v>
      </c>
      <c r="J162" s="3">
        <f t="shared" si="84"/>
        <v>71</v>
      </c>
      <c r="K162" s="3">
        <f t="shared" si="84"/>
        <v>7</v>
      </c>
      <c r="L162" s="3">
        <f t="shared" si="84"/>
        <v>131</v>
      </c>
      <c r="M162" s="3">
        <f t="shared" si="87"/>
        <v>3</v>
      </c>
      <c r="N162" s="3">
        <f t="shared" si="87"/>
        <v>21</v>
      </c>
      <c r="O162" s="2">
        <f t="shared" si="83"/>
        <v>233</v>
      </c>
    </row>
    <row r="163" spans="1:24" s="1" customFormat="1" x14ac:dyDescent="0.3">
      <c r="A163" s="4" t="s">
        <v>53</v>
      </c>
      <c r="B163" s="3">
        <f t="shared" si="75"/>
        <v>281</v>
      </c>
      <c r="C163" s="3">
        <f t="shared" si="76"/>
        <v>39</v>
      </c>
      <c r="D163" s="3">
        <f t="shared" si="77"/>
        <v>590</v>
      </c>
      <c r="E163" s="3">
        <f t="shared" si="78"/>
        <v>19</v>
      </c>
      <c r="F163" s="3">
        <f t="shared" si="79"/>
        <v>127</v>
      </c>
      <c r="G163" s="2">
        <f t="shared" ref="G163" si="90">SUM(B163:F163)</f>
        <v>1056</v>
      </c>
      <c r="H163"/>
      <c r="I163" s="4" t="s">
        <v>53</v>
      </c>
      <c r="J163" s="3">
        <f t="shared" si="84"/>
        <v>86</v>
      </c>
      <c r="K163" s="3">
        <f t="shared" si="84"/>
        <v>4</v>
      </c>
      <c r="L163" s="3">
        <f t="shared" si="84"/>
        <v>194</v>
      </c>
      <c r="M163" s="3">
        <f t="shared" si="87"/>
        <v>5</v>
      </c>
      <c r="N163" s="3">
        <f t="shared" si="87"/>
        <v>53</v>
      </c>
      <c r="O163" s="2">
        <f t="shared" ref="O163" si="91">SUM(J163:N163)</f>
        <v>342</v>
      </c>
    </row>
    <row r="164" spans="1:24" s="1" customFormat="1" x14ac:dyDescent="0.3">
      <c r="A164" s="17"/>
      <c r="B164" s="11"/>
      <c r="C164" s="11"/>
      <c r="D164" s="11"/>
      <c r="E164" s="11"/>
      <c r="F164" s="11"/>
      <c r="G164" s="12"/>
      <c r="I164" s="17"/>
      <c r="J164" s="11"/>
      <c r="K164" s="11"/>
      <c r="L164" s="11"/>
      <c r="M164" s="11"/>
      <c r="N164" s="11"/>
      <c r="O164" s="12"/>
    </row>
    <row r="166" spans="1:24" x14ac:dyDescent="0.3">
      <c r="A166" s="10" t="s">
        <v>54</v>
      </c>
      <c r="B166" s="1"/>
      <c r="C166" s="1"/>
      <c r="D166" s="1"/>
      <c r="E166" s="1"/>
      <c r="F166" s="1"/>
      <c r="G166" s="1"/>
      <c r="I166" s="10" t="s">
        <v>57</v>
      </c>
      <c r="J166" s="1"/>
      <c r="K166" s="1"/>
      <c r="L166" s="1"/>
      <c r="M166" s="1"/>
      <c r="N166" s="1"/>
      <c r="O166" s="1"/>
    </row>
    <row r="167" spans="1:24" x14ac:dyDescent="0.3">
      <c r="A167" s="7"/>
      <c r="B167" s="26" t="s">
        <v>4</v>
      </c>
      <c r="C167" s="26" t="s">
        <v>5</v>
      </c>
      <c r="D167" s="26" t="s">
        <v>2</v>
      </c>
      <c r="E167" s="7" t="s">
        <v>6</v>
      </c>
      <c r="F167" s="26" t="s">
        <v>3</v>
      </c>
      <c r="G167" s="26" t="s">
        <v>0</v>
      </c>
      <c r="I167" s="7"/>
      <c r="J167" s="26" t="s">
        <v>4</v>
      </c>
      <c r="K167" s="26" t="s">
        <v>5</v>
      </c>
      <c r="L167" s="26" t="s">
        <v>2</v>
      </c>
      <c r="M167" s="7" t="s">
        <v>6</v>
      </c>
      <c r="N167" s="26" t="s">
        <v>3</v>
      </c>
      <c r="O167" s="26" t="s">
        <v>0</v>
      </c>
    </row>
    <row r="168" spans="1:24" x14ac:dyDescent="0.3">
      <c r="A168" s="6"/>
      <c r="B168" s="27"/>
      <c r="C168" s="27"/>
      <c r="D168" s="27"/>
      <c r="E168" s="6" t="s">
        <v>7</v>
      </c>
      <c r="F168" s="27"/>
      <c r="G168" s="27"/>
      <c r="I168" s="6"/>
      <c r="J168" s="27"/>
      <c r="K168" s="27"/>
      <c r="L168" s="27"/>
      <c r="M168" s="6" t="s">
        <v>7</v>
      </c>
      <c r="N168" s="27"/>
      <c r="O168" s="27"/>
    </row>
    <row r="169" spans="1:24" x14ac:dyDescent="0.3">
      <c r="A169" s="4" t="s">
        <v>8</v>
      </c>
      <c r="B169" s="3">
        <v>38</v>
      </c>
      <c r="C169" s="3">
        <v>68</v>
      </c>
      <c r="D169" s="3">
        <v>779</v>
      </c>
      <c r="E169" s="3">
        <v>8</v>
      </c>
      <c r="F169" s="3">
        <v>130</v>
      </c>
      <c r="G169" s="2">
        <f t="shared" ref="G169:G175" si="92">SUM(B169:F169)</f>
        <v>1023</v>
      </c>
      <c r="I169" s="4" t="s">
        <v>8</v>
      </c>
      <c r="J169" s="3">
        <v>20</v>
      </c>
      <c r="K169" s="3">
        <v>50</v>
      </c>
      <c r="L169" s="3">
        <v>906</v>
      </c>
      <c r="M169" s="3">
        <v>6</v>
      </c>
      <c r="N169" s="3">
        <v>62</v>
      </c>
      <c r="O169" s="2">
        <f>SUM(J169:N169)</f>
        <v>1044</v>
      </c>
    </row>
    <row r="170" spans="1:24" x14ac:dyDescent="0.3">
      <c r="A170" s="4" t="s">
        <v>9</v>
      </c>
      <c r="B170" s="3">
        <v>37</v>
      </c>
      <c r="C170" s="3">
        <v>68</v>
      </c>
      <c r="D170" s="3">
        <v>757</v>
      </c>
      <c r="E170" s="3">
        <v>23</v>
      </c>
      <c r="F170" s="3">
        <v>172</v>
      </c>
      <c r="G170" s="2">
        <f t="shared" si="92"/>
        <v>1057</v>
      </c>
      <c r="I170" s="4" t="s">
        <v>9</v>
      </c>
      <c r="J170" s="3">
        <v>13</v>
      </c>
      <c r="K170" s="3">
        <v>28</v>
      </c>
      <c r="L170" s="3">
        <v>792</v>
      </c>
      <c r="M170" s="3">
        <v>23</v>
      </c>
      <c r="N170" s="3">
        <v>49</v>
      </c>
      <c r="O170" s="2">
        <f>SUM(J170:N170)</f>
        <v>905</v>
      </c>
    </row>
    <row r="171" spans="1:24" x14ac:dyDescent="0.3">
      <c r="A171" s="4" t="s">
        <v>10</v>
      </c>
      <c r="B171" s="3">
        <v>40</v>
      </c>
      <c r="C171" s="3">
        <v>108</v>
      </c>
      <c r="D171" s="3">
        <v>800</v>
      </c>
      <c r="E171" s="3">
        <v>25</v>
      </c>
      <c r="F171" s="3">
        <v>199</v>
      </c>
      <c r="G171" s="2">
        <f t="shared" si="92"/>
        <v>1172</v>
      </c>
      <c r="I171" s="4" t="s">
        <v>10</v>
      </c>
      <c r="J171" s="3">
        <v>15</v>
      </c>
      <c r="K171" s="3">
        <v>58</v>
      </c>
      <c r="L171" s="3">
        <v>826</v>
      </c>
      <c r="M171" s="3">
        <v>16</v>
      </c>
      <c r="N171" s="3">
        <v>76</v>
      </c>
      <c r="O171" s="2">
        <f t="shared" ref="O171:O173" si="93">SUM(J171:N171)</f>
        <v>991</v>
      </c>
    </row>
    <row r="172" spans="1:24" x14ac:dyDescent="0.3">
      <c r="A172" s="4" t="s">
        <v>11</v>
      </c>
      <c r="B172" s="3">
        <v>33</v>
      </c>
      <c r="C172" s="3">
        <v>68</v>
      </c>
      <c r="D172" s="3">
        <v>756</v>
      </c>
      <c r="E172" s="3">
        <v>24</v>
      </c>
      <c r="F172" s="3">
        <v>147</v>
      </c>
      <c r="G172" s="2">
        <f t="shared" si="92"/>
        <v>1028</v>
      </c>
      <c r="I172" s="4" t="s">
        <v>11</v>
      </c>
      <c r="J172" s="3">
        <v>13</v>
      </c>
      <c r="K172" s="3">
        <v>20</v>
      </c>
      <c r="L172" s="3">
        <v>792</v>
      </c>
      <c r="M172" s="3">
        <v>15</v>
      </c>
      <c r="N172" s="3">
        <v>47</v>
      </c>
      <c r="O172" s="2">
        <f t="shared" si="93"/>
        <v>887</v>
      </c>
    </row>
    <row r="173" spans="1:24" x14ac:dyDescent="0.3">
      <c r="A173" s="4" t="s">
        <v>12</v>
      </c>
      <c r="B173" s="3">
        <v>37</v>
      </c>
      <c r="C173" s="3">
        <v>86</v>
      </c>
      <c r="D173" s="3">
        <v>656</v>
      </c>
      <c r="E173" s="3">
        <v>29</v>
      </c>
      <c r="F173" s="3">
        <v>172</v>
      </c>
      <c r="G173" s="2">
        <f t="shared" si="92"/>
        <v>980</v>
      </c>
      <c r="I173" s="4" t="s">
        <v>12</v>
      </c>
      <c r="J173" s="3">
        <v>15</v>
      </c>
      <c r="K173" s="3">
        <v>34</v>
      </c>
      <c r="L173" s="3">
        <v>697</v>
      </c>
      <c r="M173" s="3">
        <v>25</v>
      </c>
      <c r="N173" s="3">
        <v>63</v>
      </c>
      <c r="O173" s="2">
        <f t="shared" si="93"/>
        <v>834</v>
      </c>
    </row>
    <row r="174" spans="1:24" x14ac:dyDescent="0.3">
      <c r="A174" s="4" t="s">
        <v>29</v>
      </c>
      <c r="B174" s="3">
        <v>18</v>
      </c>
      <c r="C174" s="3">
        <v>81</v>
      </c>
      <c r="D174" s="3">
        <v>793</v>
      </c>
      <c r="E174" s="3">
        <v>39</v>
      </c>
      <c r="F174" s="3">
        <v>200</v>
      </c>
      <c r="G174" s="2">
        <f t="shared" si="92"/>
        <v>1131</v>
      </c>
      <c r="I174" s="4" t="s">
        <v>29</v>
      </c>
      <c r="J174" s="3">
        <v>5</v>
      </c>
      <c r="K174" s="3">
        <v>43</v>
      </c>
      <c r="L174" s="3">
        <v>821</v>
      </c>
      <c r="M174" s="3">
        <v>33</v>
      </c>
      <c r="N174" s="3">
        <v>62</v>
      </c>
      <c r="O174" s="2">
        <f t="shared" ref="O174:O179" si="94">SUM(J174:N174)</f>
        <v>964</v>
      </c>
    </row>
    <row r="175" spans="1:24" x14ac:dyDescent="0.3">
      <c r="A175" s="4" t="s">
        <v>44</v>
      </c>
      <c r="B175" s="3">
        <v>19</v>
      </c>
      <c r="C175" s="3">
        <v>60</v>
      </c>
      <c r="D175" s="3">
        <v>730</v>
      </c>
      <c r="E175" s="3">
        <v>20</v>
      </c>
      <c r="F175" s="3">
        <v>174</v>
      </c>
      <c r="G175" s="2">
        <f t="shared" si="92"/>
        <v>1003</v>
      </c>
      <c r="I175" s="4" t="s">
        <v>44</v>
      </c>
      <c r="J175" s="3">
        <v>4</v>
      </c>
      <c r="K175" s="3">
        <v>18</v>
      </c>
      <c r="L175" s="3">
        <v>709</v>
      </c>
      <c r="M175" s="3">
        <v>13</v>
      </c>
      <c r="N175" s="3">
        <v>54</v>
      </c>
      <c r="O175" s="2">
        <f t="shared" si="94"/>
        <v>798</v>
      </c>
      <c r="R175" s="17"/>
      <c r="S175" s="18"/>
      <c r="T175" s="18"/>
      <c r="U175" s="19"/>
      <c r="V175" s="1"/>
      <c r="W175" s="17"/>
      <c r="X175" s="18"/>
    </row>
    <row r="176" spans="1:24" s="1" customFormat="1" x14ac:dyDescent="0.3">
      <c r="A176" s="4" t="s">
        <v>45</v>
      </c>
      <c r="B176" s="3">
        <v>30</v>
      </c>
      <c r="C176" s="3">
        <v>65</v>
      </c>
      <c r="D176" s="3">
        <v>699</v>
      </c>
      <c r="E176" s="3">
        <v>21</v>
      </c>
      <c r="F176" s="3">
        <v>197</v>
      </c>
      <c r="G176" s="2">
        <f t="shared" ref="G176" si="95">SUM(B176:F176)</f>
        <v>1012</v>
      </c>
      <c r="H176"/>
      <c r="I176" s="4" t="s">
        <v>45</v>
      </c>
      <c r="J176" s="3">
        <v>10</v>
      </c>
      <c r="K176" s="3">
        <v>15</v>
      </c>
      <c r="L176" s="3">
        <v>277</v>
      </c>
      <c r="M176" s="3">
        <v>3</v>
      </c>
      <c r="N176" s="3">
        <v>62</v>
      </c>
      <c r="O176" s="2">
        <f t="shared" si="94"/>
        <v>367</v>
      </c>
    </row>
    <row r="177" spans="1:15" s="1" customFormat="1" x14ac:dyDescent="0.3">
      <c r="A177" s="4" t="s">
        <v>46</v>
      </c>
      <c r="B177" s="3">
        <v>19</v>
      </c>
      <c r="C177" s="3">
        <v>55</v>
      </c>
      <c r="D177" s="3">
        <v>679</v>
      </c>
      <c r="E177" s="3">
        <v>15</v>
      </c>
      <c r="F177" s="3">
        <v>169</v>
      </c>
      <c r="G177" s="2">
        <f t="shared" ref="G177:G178" si="96">SUM(B177:F177)</f>
        <v>937</v>
      </c>
      <c r="H177"/>
      <c r="I177" s="4" t="s">
        <v>46</v>
      </c>
      <c r="J177" s="3">
        <v>11</v>
      </c>
      <c r="K177" s="3">
        <v>12</v>
      </c>
      <c r="L177" s="3">
        <v>271</v>
      </c>
      <c r="M177" s="3">
        <v>2</v>
      </c>
      <c r="N177" s="3">
        <v>60</v>
      </c>
      <c r="O177" s="2">
        <f t="shared" si="94"/>
        <v>356</v>
      </c>
    </row>
    <row r="178" spans="1:15" x14ac:dyDescent="0.3">
      <c r="A178" s="4" t="s">
        <v>51</v>
      </c>
      <c r="B178" s="3">
        <v>57</v>
      </c>
      <c r="C178" s="3">
        <v>47</v>
      </c>
      <c r="D178" s="3">
        <v>816</v>
      </c>
      <c r="E178" s="3">
        <v>29</v>
      </c>
      <c r="F178" s="3">
        <v>173</v>
      </c>
      <c r="G178" s="2">
        <f t="shared" si="96"/>
        <v>1122</v>
      </c>
      <c r="I178" s="4" t="s">
        <v>51</v>
      </c>
      <c r="J178" s="3">
        <v>18</v>
      </c>
      <c r="K178" s="3">
        <v>15</v>
      </c>
      <c r="L178" s="3">
        <v>371</v>
      </c>
      <c r="M178" s="3">
        <v>13</v>
      </c>
      <c r="N178" s="3">
        <v>63</v>
      </c>
      <c r="O178" s="2">
        <f t="shared" si="94"/>
        <v>480</v>
      </c>
    </row>
    <row r="179" spans="1:15" x14ac:dyDescent="0.3">
      <c r="A179" s="4" t="s">
        <v>52</v>
      </c>
      <c r="B179" s="3">
        <v>212</v>
      </c>
      <c r="C179" s="3">
        <v>42</v>
      </c>
      <c r="D179" s="3">
        <v>481</v>
      </c>
      <c r="E179" s="3">
        <v>15</v>
      </c>
      <c r="F179" s="3">
        <v>127</v>
      </c>
      <c r="G179" s="2">
        <f t="shared" ref="G179" si="97">SUM(B179:F179)</f>
        <v>877</v>
      </c>
      <c r="I179" s="4" t="s">
        <v>52</v>
      </c>
      <c r="J179" s="3">
        <v>72</v>
      </c>
      <c r="K179" s="3">
        <v>8</v>
      </c>
      <c r="L179" s="3">
        <v>182</v>
      </c>
      <c r="M179" s="3">
        <v>3</v>
      </c>
      <c r="N179" s="3">
        <v>35</v>
      </c>
      <c r="O179" s="2">
        <f t="shared" si="94"/>
        <v>300</v>
      </c>
    </row>
    <row r="180" spans="1:15" x14ac:dyDescent="0.3">
      <c r="A180" s="4" t="s">
        <v>53</v>
      </c>
      <c r="B180" s="3">
        <v>302</v>
      </c>
      <c r="C180" s="3">
        <v>40</v>
      </c>
      <c r="D180" s="3">
        <v>726</v>
      </c>
      <c r="E180" s="3">
        <v>21</v>
      </c>
      <c r="F180" s="3">
        <v>148</v>
      </c>
      <c r="G180" s="2">
        <f t="shared" ref="G180" si="98">SUM(B180:F180)</f>
        <v>1237</v>
      </c>
      <c r="I180" s="4" t="s">
        <v>53</v>
      </c>
      <c r="J180" s="3">
        <v>100</v>
      </c>
      <c r="K180" s="3">
        <v>5</v>
      </c>
      <c r="L180" s="3">
        <v>334</v>
      </c>
      <c r="M180" s="3">
        <v>6</v>
      </c>
      <c r="N180" s="3">
        <v>76</v>
      </c>
      <c r="O180" s="2">
        <f>SUM(J180:N180)</f>
        <v>521</v>
      </c>
    </row>
  </sheetData>
  <mergeCells count="65">
    <mergeCell ref="B167:B168"/>
    <mergeCell ref="C167:C168"/>
    <mergeCell ref="D167:D168"/>
    <mergeCell ref="F167:F168"/>
    <mergeCell ref="G167:G168"/>
    <mergeCell ref="J167:J168"/>
    <mergeCell ref="K167:K168"/>
    <mergeCell ref="L167:L168"/>
    <mergeCell ref="N167:N168"/>
    <mergeCell ref="O167:O168"/>
    <mergeCell ref="B78:B79"/>
    <mergeCell ref="C78:C79"/>
    <mergeCell ref="D78:D79"/>
    <mergeCell ref="F78:F79"/>
    <mergeCell ref="G78:G79"/>
    <mergeCell ref="B95:B96"/>
    <mergeCell ref="C95:C96"/>
    <mergeCell ref="D95:D96"/>
    <mergeCell ref="F95:F96"/>
    <mergeCell ref="G95:G96"/>
    <mergeCell ref="J95:J96"/>
    <mergeCell ref="K95:K96"/>
    <mergeCell ref="L95:L96"/>
    <mergeCell ref="N95:N96"/>
    <mergeCell ref="O95:O96"/>
    <mergeCell ref="J78:J79"/>
    <mergeCell ref="K78:K79"/>
    <mergeCell ref="L78:L79"/>
    <mergeCell ref="N78:N79"/>
    <mergeCell ref="O78:O79"/>
    <mergeCell ref="B150:B151"/>
    <mergeCell ref="C150:C151"/>
    <mergeCell ref="D150:D151"/>
    <mergeCell ref="F150:F151"/>
    <mergeCell ref="G150:G151"/>
    <mergeCell ref="J150:J151"/>
    <mergeCell ref="K150:K151"/>
    <mergeCell ref="L150:L151"/>
    <mergeCell ref="N150:N151"/>
    <mergeCell ref="O150:O151"/>
    <mergeCell ref="B131:B132"/>
    <mergeCell ref="C131:C132"/>
    <mergeCell ref="D131:D132"/>
    <mergeCell ref="F131:F132"/>
    <mergeCell ref="G131:G132"/>
    <mergeCell ref="J131:J132"/>
    <mergeCell ref="K131:K132"/>
    <mergeCell ref="L131:L132"/>
    <mergeCell ref="N131:N132"/>
    <mergeCell ref="O131:O132"/>
    <mergeCell ref="J114:J115"/>
    <mergeCell ref="K114:K115"/>
    <mergeCell ref="L114:L115"/>
    <mergeCell ref="N114:N115"/>
    <mergeCell ref="O114:O115"/>
    <mergeCell ref="B114:B115"/>
    <mergeCell ref="C114:C115"/>
    <mergeCell ref="D114:D115"/>
    <mergeCell ref="F114:F115"/>
    <mergeCell ref="G114:G115"/>
    <mergeCell ref="B40:B41"/>
    <mergeCell ref="C40:C41"/>
    <mergeCell ref="D40:D41"/>
    <mergeCell ref="F40:F41"/>
    <mergeCell ref="G40:G41"/>
  </mergeCells>
  <phoneticPr fontId="3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735D0A3CE94B42B281F88C35DF8208" ma:contentTypeVersion="7" ma:contentTypeDescription="Create a new document." ma:contentTypeScope="" ma:versionID="a55b17dc8a4951d60bbc5fef98d32cb6">
  <xsd:schema xmlns:xsd="http://www.w3.org/2001/XMLSchema" xmlns:xs="http://www.w3.org/2001/XMLSchema" xmlns:p="http://schemas.microsoft.com/office/2006/metadata/properties" xmlns:ns3="93432ced-869b-48e1-bc35-35065f510602" xmlns:ns4="6dbe1b8f-80aa-4005-bef8-90e5fa664816" targetNamespace="http://schemas.microsoft.com/office/2006/metadata/properties" ma:root="true" ma:fieldsID="bb9bd544bd6f8eb31a5e854072f5a888" ns3:_="" ns4:_="">
    <xsd:import namespace="93432ced-869b-48e1-bc35-35065f510602"/>
    <xsd:import namespace="6dbe1b8f-80aa-4005-bef8-90e5fa66481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32ced-869b-48e1-bc35-35065f5106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be1b8f-80aa-4005-bef8-90e5fa6648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A59922-2625-4A7C-910E-66229A42CC8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6dbe1b8f-80aa-4005-bef8-90e5fa664816"/>
    <ds:schemaRef ds:uri="93432ced-869b-48e1-bc35-35065f51060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DC1D77-8E46-42F3-B24D-FAC1DD1A96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15FEA4-97AF-4FA8-8B8B-B7C2178B16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32ced-869b-48e1-bc35-35065f510602"/>
    <ds:schemaRef ds:uri="6dbe1b8f-80aa-4005-bef8-90e5fa6648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Bergþóra Þorvaldsdóttir</dc:creator>
  <cp:lastModifiedBy>Bergþóra Þorvaldsdóttir</cp:lastModifiedBy>
  <dcterms:created xsi:type="dcterms:W3CDTF">2021-09-15T15:59:44Z</dcterms:created>
  <dcterms:modified xsi:type="dcterms:W3CDTF">2022-04-12T11:48:36Z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0x010100BE735D0A3CE94B42B281F88C35DF8208</vt:lpwstr>
  </property>
</Properties>
</file>